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esktop\"/>
    </mc:Choice>
  </mc:AlternateContent>
  <bookViews>
    <workbookView xWindow="0" yWindow="0" windowWidth="28725" windowHeight="10830"/>
  </bookViews>
  <sheets>
    <sheet name="TFRi - posebni dio " sheetId="7" r:id="rId1"/>
  </sheets>
  <definedNames>
    <definedName name="_xlnm.Print_Area" localSheetId="0">'TFRi - posebni dio '!$A$1:$G$95</definedName>
    <definedName name="_xlnm.Print_Titles" localSheetId="0">'TFRi - posebni dio 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7" l="1"/>
  <c r="D13" i="7"/>
  <c r="C13" i="7"/>
  <c r="D34" i="7"/>
  <c r="E34" i="7"/>
  <c r="F34" i="7"/>
  <c r="C34" i="7"/>
  <c r="D4" i="7"/>
  <c r="E4" i="7"/>
  <c r="C4" i="7"/>
  <c r="D35" i="7"/>
  <c r="E35" i="7"/>
  <c r="F35" i="7"/>
  <c r="C35" i="7"/>
  <c r="C32" i="7" l="1"/>
  <c r="E12" i="7" l="1"/>
  <c r="D12" i="7"/>
  <c r="D48" i="7"/>
  <c r="D86" i="7"/>
  <c r="E86" i="7"/>
  <c r="F86" i="7"/>
  <c r="F12" i="7" s="1"/>
  <c r="C86" i="7"/>
  <c r="C12" i="7" s="1"/>
  <c r="E9" i="7" l="1"/>
  <c r="E30" i="7"/>
  <c r="E69" i="7" l="1"/>
  <c r="E61" i="7"/>
  <c r="C48" i="7"/>
  <c r="F48" i="7"/>
  <c r="F9" i="7" s="1"/>
  <c r="E48" i="7"/>
  <c r="E38" i="7"/>
  <c r="D42" i="7"/>
  <c r="C42" i="7"/>
  <c r="F42" i="7"/>
  <c r="E42" i="7"/>
  <c r="E8" i="7" s="1"/>
  <c r="E37" i="7" l="1"/>
  <c r="D20" i="7"/>
  <c r="D19" i="7" s="1"/>
  <c r="E20" i="7"/>
  <c r="E19" i="7" s="1"/>
  <c r="F20" i="7"/>
  <c r="D29" i="7"/>
  <c r="E29" i="7"/>
  <c r="F29" i="7"/>
  <c r="D30" i="7"/>
  <c r="F30" i="7"/>
  <c r="D15" i="7"/>
  <c r="E15" i="7"/>
  <c r="F15" i="7"/>
  <c r="D38" i="7"/>
  <c r="D37" i="7" s="1"/>
  <c r="F38" i="7"/>
  <c r="F37" i="7" s="1"/>
  <c r="D54" i="7"/>
  <c r="E54" i="7"/>
  <c r="F54" i="7"/>
  <c r="D61" i="7"/>
  <c r="D6" i="7" s="1"/>
  <c r="E6" i="7"/>
  <c r="F61" i="7"/>
  <c r="F6" i="7" s="1"/>
  <c r="D69" i="7"/>
  <c r="D8" i="7" s="1"/>
  <c r="F69" i="7"/>
  <c r="F8" i="7" s="1"/>
  <c r="D79" i="7"/>
  <c r="D9" i="7" s="1"/>
  <c r="E79" i="7"/>
  <c r="F79" i="7"/>
  <c r="F19" i="7" l="1"/>
  <c r="F13" i="7" s="1"/>
  <c r="F4" i="7"/>
  <c r="E53" i="7"/>
  <c r="E5" i="7"/>
  <c r="D5" i="7"/>
  <c r="D3" i="7" s="1"/>
  <c r="D53" i="7"/>
  <c r="F5" i="7"/>
  <c r="F53" i="7"/>
  <c r="D14" i="7"/>
  <c r="F14" i="7"/>
  <c r="E14" i="7"/>
  <c r="F7" i="7"/>
  <c r="E7" i="7"/>
  <c r="D7" i="7"/>
  <c r="F3" i="7" l="1"/>
  <c r="E3" i="7"/>
  <c r="C30" i="7"/>
  <c r="C15" i="7"/>
  <c r="C20" i="7"/>
  <c r="C19" i="7" s="1"/>
  <c r="C29" i="7"/>
  <c r="C38" i="7"/>
  <c r="C37" i="7" s="1"/>
  <c r="C54" i="7"/>
  <c r="C61" i="7"/>
  <c r="C6" i="7" s="1"/>
  <c r="C69" i="7"/>
  <c r="C8" i="7" s="1"/>
  <c r="C79" i="7"/>
  <c r="C9" i="7" s="1"/>
  <c r="C53" i="7" l="1"/>
  <c r="C7" i="7"/>
  <c r="C14" i="7"/>
  <c r="C5" i="7"/>
  <c r="C3" i="7" l="1"/>
</calcChain>
</file>

<file path=xl/sharedStrings.xml><?xml version="1.0" encoding="utf-8"?>
<sst xmlns="http://schemas.openxmlformats.org/spreadsheetml/2006/main" count="151" uniqueCount="58">
  <si>
    <t>Opći prihodi i primici</t>
  </si>
  <si>
    <t>A621002</t>
  </si>
  <si>
    <t>REDOVNA DJELATNOST SVEUČILIŠTA U RIJECI</t>
  </si>
  <si>
    <t>PRAVOMOĆNE SUDSKE PRESUDE</t>
  </si>
  <si>
    <t>A622122</t>
  </si>
  <si>
    <t>PROGRAMSKO FINANCIRANJE JAVNIH VISOKIH UČILIŠTA</t>
  </si>
  <si>
    <t>43</t>
  </si>
  <si>
    <t>Ostali prihodi za posebne namjene</t>
  </si>
  <si>
    <t>Pomoći EU</t>
  </si>
  <si>
    <t>Ostale pomoći</t>
  </si>
  <si>
    <t>Donacije</t>
  </si>
  <si>
    <t>EU PROJEKTI SVEUČILIŠTA U RIJECI (IZ EVIDENCIJSKIH PRIHODA)</t>
  </si>
  <si>
    <t>31</t>
  </si>
  <si>
    <t>Vlastiti prihodi</t>
  </si>
  <si>
    <t>REDOVNA DJELATNOST SVEUČILIŠTA U RIJECI (IZ EVIDENCIJSKIH PRIHODA)</t>
  </si>
  <si>
    <t>Mehanizam za oporavak i otpornost</t>
  </si>
  <si>
    <t>Fond solidarnosti Europske unije – potres</t>
  </si>
  <si>
    <t>32</t>
  </si>
  <si>
    <t>34</t>
  </si>
  <si>
    <t>37</t>
  </si>
  <si>
    <t>41</t>
  </si>
  <si>
    <t>42</t>
  </si>
  <si>
    <t>38</t>
  </si>
  <si>
    <t>45</t>
  </si>
  <si>
    <t>36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</si>
  <si>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</si>
  <si>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</si>
  <si>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</si>
  <si>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</si>
  <si>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</si>
  <si>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</si>
  <si>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</si>
  <si>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</si>
  <si>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</si>
  <si>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52</t>
  </si>
  <si>
    <t>Rashodi za nabavu neproizvedene dugotrajne imovine</t>
  </si>
  <si>
    <t>61</t>
  </si>
  <si>
    <t>IZVRŠENJE
2022.</t>
  </si>
  <si>
    <t>TEKUĆI PLAN
2023.</t>
  </si>
  <si>
    <t>PLAN 
ZA 2024.</t>
  </si>
  <si>
    <t xml:space="preserve">A679089 </t>
  </si>
  <si>
    <t xml:space="preserve">Plaće za redovan rad  </t>
  </si>
  <si>
    <t>Doprinosi za obvezno osiguranje  u slučaju nezaposlenosti</t>
  </si>
  <si>
    <t xml:space="preserve">A621181 </t>
  </si>
  <si>
    <t>'Rashodi za nabavu proizvedene dugotrajne imovine</t>
  </si>
  <si>
    <t>UKUPNO IZVORI</t>
  </si>
  <si>
    <t xml:space="preserve">UKUPNO AKTIVNOSTI </t>
  </si>
  <si>
    <r>
      <t xml:space="preserve">NAZIV PRORAČUNSKOG KORISNIKA:                    </t>
    </r>
    <r>
      <rPr>
        <b/>
        <sz val="10"/>
        <color rgb="FF7030A0"/>
        <rFont val="Arial"/>
        <family val="2"/>
      </rPr>
      <t>SVEUČILIŠTE U RIJECI - TEHNIČKI FAKULTET</t>
    </r>
  </si>
  <si>
    <r>
      <t xml:space="preserve">BROJČANA OZNAKA PRORAČUNSKOG KORISNIKA:  
</t>
    </r>
    <r>
      <rPr>
        <b/>
        <sz val="10"/>
        <color rgb="FF7030A0"/>
        <rFont val="Arial"/>
        <family val="2"/>
      </rPr>
      <t>2151</t>
    </r>
  </si>
  <si>
    <t>A679072</t>
  </si>
  <si>
    <t>Prihodi od nefinanc. im. i nadoknade štete s naslova osiguranja</t>
  </si>
  <si>
    <t>Dekan:</t>
  </si>
  <si>
    <t>Prof. dr. sc. Lado Kranjčević</t>
  </si>
  <si>
    <t>U Rijeci, 05.12.2024.</t>
  </si>
  <si>
    <t>A621183</t>
  </si>
  <si>
    <t>STIPENDIJE I ŠKOLARINE ZA DOKTORSKI STUDIJ</t>
  </si>
  <si>
    <t>IZMJENE I DOPUNE FINANCIJSKOG PLANA ZA 2024. GODINU
 II. POSEBNI DIO</t>
  </si>
  <si>
    <t xml:space="preserve">IZMJENE I DOPUNE PLANA ZA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</si>
</sst>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rgb="FF7030A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8"/>
      <color rgb="FF7030A0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medium">
        <color indexed="64"/>
      </right>
      <top/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medium">
        <color indexed="64"/>
      </right>
      <top style="thin">
        <color indexed="18"/>
      </top>
      <bottom/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/>
      <diagonal/>
    </border>
    <border>
      <left style="medium">
        <color indexed="64"/>
      </left>
      <right style="thin">
        <color indexed="18"/>
      </right>
      <top style="medium">
        <color indexed="64"/>
      </top>
      <bottom/>
      <diagonal/>
    </border>
    <border>
      <left style="medium">
        <color indexed="64"/>
      </left>
      <right style="thin">
        <color indexed="18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1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thin">
        <color indexed="64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3" applyProtection="0">
      <alignment vertical="center"/>
    </xf>
    <xf numFmtId="4" fontId="12" fillId="21" borderId="3" applyNumberFormat="0" applyProtection="0">
      <alignment horizontal="left" vertical="center" indent="1"/>
    </xf>
    <xf numFmtId="4" fontId="12" fillId="22" borderId="3" applyNumberFormat="0" applyProtection="0">
      <alignment horizontal="right" vertical="center"/>
    </xf>
    <xf numFmtId="4" fontId="12" fillId="5" borderId="3" applyNumberFormat="0" applyProtection="0">
      <alignment horizontal="left" vertical="center" indent="1"/>
    </xf>
    <xf numFmtId="4" fontId="12" fillId="23" borderId="3" applyNumberFormat="0" applyProtection="0">
      <alignment vertical="center"/>
    </xf>
    <xf numFmtId="0" fontId="12" fillId="24" borderId="3" applyNumberFormat="0" applyProtection="0">
      <alignment horizontal="left" vertical="center" indent="1"/>
    </xf>
    <xf numFmtId="0" fontId="12" fillId="25" borderId="3" applyNumberFormat="0" applyProtection="0">
      <alignment horizontal="left" vertical="center" indent="1"/>
    </xf>
    <xf numFmtId="0" fontId="12" fillId="2" borderId="3" applyNumberFormat="0" applyProtection="0">
      <alignment horizontal="left" vertical="center" wrapText="1" indent="1"/>
    </xf>
    <xf numFmtId="0" fontId="12" fillId="26" borderId="3" applyNumberFormat="0" applyProtection="0">
      <alignment horizontal="left" vertical="center" indent="1"/>
    </xf>
    <xf numFmtId="4" fontId="12" fillId="0" borderId="3" applyNumberFormat="0" applyProtection="0">
      <alignment horizontal="right" vertical="center"/>
    </xf>
  </cellStyleXfs>
  <cellXfs count="78">
    <xf numFmtId="0" fontId="0" fillId="0" borderId="0" xfId="0"/>
    <xf numFmtId="0" fontId="0" fillId="0" borderId="0" xfId="0" applyFill="1"/>
    <xf numFmtId="3" fontId="12" fillId="0" borderId="4" xfId="50" applyNumberFormat="1" applyFill="1" applyBorder="1">
      <alignment horizontal="right" vertical="center"/>
    </xf>
    <xf numFmtId="0" fontId="12" fillId="0" borderId="3" xfId="49" quotePrefix="1" applyFill="1" applyBorder="1">
      <alignment horizontal="left" vertical="center" indent="1"/>
    </xf>
    <xf numFmtId="3" fontId="12" fillId="0" borderId="3" xfId="50" applyNumberFormat="1" applyFill="1" applyBorder="1">
      <alignment horizontal="right" vertical="center"/>
    </xf>
    <xf numFmtId="3" fontId="0" fillId="0" borderId="0" xfId="0" applyNumberFormat="1" applyFill="1"/>
    <xf numFmtId="0" fontId="12" fillId="0" borderId="4" xfId="49" quotePrefix="1" applyFill="1" applyBorder="1">
      <alignment horizontal="left" vertical="center" indent="1"/>
    </xf>
    <xf numFmtId="0" fontId="13" fillId="29" borderId="5" xfId="0" quotePrefix="1" applyFont="1" applyFill="1" applyBorder="1" applyAlignment="1">
      <alignment horizontal="center" vertical="center" wrapText="1"/>
    </xf>
    <xf numFmtId="0" fontId="13" fillId="29" borderId="6" xfId="0" quotePrefix="1" applyFont="1" applyFill="1" applyBorder="1" applyAlignment="1">
      <alignment horizontal="center" vertical="center" wrapText="1"/>
    </xf>
    <xf numFmtId="0" fontId="12" fillId="0" borderId="7" xfId="49" quotePrefix="1" applyFill="1" applyBorder="1">
      <alignment horizontal="left" vertical="center" indent="1"/>
    </xf>
    <xf numFmtId="3" fontId="12" fillId="0" borderId="7" xfId="50" applyNumberFormat="1" applyFill="1" applyBorder="1">
      <alignment horizontal="right" vertical="center"/>
    </xf>
    <xf numFmtId="0" fontId="12" fillId="27" borderId="9" xfId="49" quotePrefix="1" applyFill="1" applyBorder="1">
      <alignment horizontal="left" vertical="center" indent="1"/>
    </xf>
    <xf numFmtId="3" fontId="12" fillId="27" borderId="9" xfId="50" applyNumberFormat="1" applyFill="1" applyBorder="1">
      <alignment horizontal="right" vertical="center"/>
    </xf>
    <xf numFmtId="0" fontId="12" fillId="27" borderId="8" xfId="49" quotePrefix="1" applyFill="1" applyBorder="1" applyAlignment="1">
      <alignment horizontal="center" vertical="center"/>
    </xf>
    <xf numFmtId="3" fontId="12" fillId="0" borderId="14" xfId="50" applyNumberFormat="1" applyFill="1" applyBorder="1">
      <alignment horizontal="right" vertical="center"/>
    </xf>
    <xf numFmtId="3" fontId="12" fillId="0" borderId="16" xfId="50" applyNumberFormat="1" applyFill="1" applyBorder="1">
      <alignment horizontal="right" vertical="center"/>
    </xf>
    <xf numFmtId="3" fontId="12" fillId="0" borderId="18" xfId="50" applyNumberFormat="1" applyFill="1" applyBorder="1">
      <alignment horizontal="right" vertical="center"/>
    </xf>
    <xf numFmtId="0" fontId="12" fillId="0" borderId="20" xfId="49" quotePrefix="1" applyFill="1" applyBorder="1">
      <alignment horizontal="left" vertical="center" indent="1"/>
    </xf>
    <xf numFmtId="3" fontId="12" fillId="0" borderId="20" xfId="50" applyNumberFormat="1" applyFill="1" applyBorder="1">
      <alignment horizontal="right" vertical="center"/>
    </xf>
    <xf numFmtId="3" fontId="12" fillId="0" borderId="21" xfId="50" applyNumberFormat="1" applyFill="1" applyBorder="1">
      <alignment horizontal="right" vertical="center"/>
    </xf>
    <xf numFmtId="0" fontId="13" fillId="30" borderId="10" xfId="0" quotePrefix="1" applyFont="1" applyFill="1" applyBorder="1" applyAlignment="1">
      <alignment horizontal="center" vertical="center" wrapText="1"/>
    </xf>
    <xf numFmtId="0" fontId="13" fillId="30" borderId="11" xfId="0" quotePrefix="1" applyFont="1" applyFill="1" applyBorder="1" applyAlignment="1">
      <alignment horizontal="center" vertical="center" wrapText="1"/>
    </xf>
    <xf numFmtId="0" fontId="13" fillId="30" borderId="11" xfId="0" applyNumberFormat="1" applyFont="1" applyFill="1" applyBorder="1" applyAlignment="1" applyProtection="1">
      <alignment horizontal="center" vertical="center" wrapText="1"/>
    </xf>
    <xf numFmtId="0" fontId="13" fillId="30" borderId="12" xfId="0" applyNumberFormat="1" applyFont="1" applyFill="1" applyBorder="1" applyAlignment="1" applyProtection="1">
      <alignment horizontal="center" vertical="center" wrapText="1"/>
    </xf>
    <xf numFmtId="3" fontId="12" fillId="27" borderId="23" xfId="50" applyNumberFormat="1" applyFill="1" applyBorder="1">
      <alignment horizontal="right" vertical="center"/>
    </xf>
    <xf numFmtId="0" fontId="0" fillId="0" borderId="0" xfId="0" applyFill="1" applyAlignment="1">
      <alignment horizontal="center"/>
    </xf>
    <xf numFmtId="0" fontId="14" fillId="27" borderId="13" xfId="49" quotePrefix="1" applyFont="1" applyFill="1" applyBorder="1" applyAlignment="1">
      <alignment horizontal="center" vertical="center"/>
    </xf>
    <xf numFmtId="0" fontId="14" fillId="27" borderId="15" xfId="49" quotePrefix="1" applyFont="1" applyFill="1" applyBorder="1" applyAlignment="1">
      <alignment horizontal="center" vertical="center"/>
    </xf>
    <xf numFmtId="0" fontId="12" fillId="29" borderId="8" xfId="49" quotePrefix="1" applyFill="1" applyBorder="1" applyAlignment="1">
      <alignment horizontal="center" vertical="center"/>
    </xf>
    <xf numFmtId="0" fontId="12" fillId="0" borderId="13" xfId="49" quotePrefix="1" applyFill="1" applyBorder="1" applyAlignment="1">
      <alignment horizontal="center" vertical="center"/>
    </xf>
    <xf numFmtId="0" fontId="12" fillId="0" borderId="15" xfId="49" quotePrefix="1" applyFill="1" applyBorder="1" applyAlignment="1">
      <alignment horizontal="center" vertical="center"/>
    </xf>
    <xf numFmtId="0" fontId="12" fillId="0" borderId="17" xfId="49" quotePrefix="1" applyFill="1" applyBorder="1" applyAlignment="1">
      <alignment horizontal="center" vertical="center"/>
    </xf>
    <xf numFmtId="0" fontId="12" fillId="0" borderId="19" xfId="49" quotePrefix="1" applyFill="1" applyBorder="1" applyAlignment="1">
      <alignment horizontal="center" vertical="center"/>
    </xf>
    <xf numFmtId="0" fontId="16" fillId="0" borderId="0" xfId="0" applyFont="1" applyFill="1"/>
    <xf numFmtId="3" fontId="12" fillId="27" borderId="25" xfId="50" applyNumberFormat="1" applyFill="1" applyBorder="1">
      <alignment horizontal="right" vertical="center"/>
    </xf>
    <xf numFmtId="3" fontId="12" fillId="0" borderId="24" xfId="50" applyNumberFormat="1" applyFill="1" applyBorder="1">
      <alignment horizontal="right" vertical="center"/>
    </xf>
    <xf numFmtId="0" fontId="0" fillId="0" borderId="24" xfId="0" applyFill="1" applyBorder="1"/>
    <xf numFmtId="0" fontId="12" fillId="27" borderId="26" xfId="49" quotePrefix="1" applyFill="1" applyBorder="1" applyAlignment="1">
      <alignment horizontal="center" vertical="center"/>
    </xf>
    <xf numFmtId="0" fontId="12" fillId="27" borderId="25" xfId="49" quotePrefix="1" applyFill="1" applyBorder="1">
      <alignment horizontal="left" vertical="center" indent="1"/>
    </xf>
    <xf numFmtId="0" fontId="12" fillId="0" borderId="24" xfId="49" quotePrefix="1" applyFill="1" applyBorder="1">
      <alignment horizontal="left" vertical="center" indent="1"/>
    </xf>
    <xf numFmtId="0" fontId="17" fillId="28" borderId="8" xfId="49" quotePrefix="1" applyFont="1" applyFill="1" applyBorder="1" applyAlignment="1">
      <alignment horizontal="center" vertical="center"/>
    </xf>
    <xf numFmtId="0" fontId="17" fillId="28" borderId="9" xfId="49" quotePrefix="1" applyFont="1" applyFill="1" applyBorder="1">
      <alignment horizontal="left" vertical="center" indent="1"/>
    </xf>
    <xf numFmtId="0" fontId="17" fillId="28" borderId="27" xfId="49" quotePrefix="1" applyFont="1" applyFill="1" applyBorder="1" applyAlignment="1">
      <alignment horizontal="center" vertical="center"/>
    </xf>
    <xf numFmtId="0" fontId="17" fillId="28" borderId="28" xfId="49" quotePrefix="1" applyFont="1" applyFill="1" applyBorder="1">
      <alignment horizontal="left" vertical="center" indent="1"/>
    </xf>
    <xf numFmtId="3" fontId="17" fillId="28" borderId="9" xfId="50" applyNumberFormat="1" applyFont="1" applyFill="1" applyBorder="1">
      <alignment horizontal="right" vertical="center"/>
    </xf>
    <xf numFmtId="3" fontId="17" fillId="28" borderId="23" xfId="50" applyNumberFormat="1" applyFont="1" applyFill="1" applyBorder="1">
      <alignment horizontal="right" vertical="center"/>
    </xf>
    <xf numFmtId="3" fontId="17" fillId="28" borderId="28" xfId="50" applyNumberFormat="1" applyFont="1" applyFill="1" applyBorder="1">
      <alignment horizontal="right" vertical="center"/>
    </xf>
    <xf numFmtId="0" fontId="18" fillId="0" borderId="24" xfId="0" applyFont="1" applyFill="1" applyBorder="1"/>
    <xf numFmtId="0" fontId="12" fillId="31" borderId="28" xfId="49" quotePrefix="1" applyFill="1" applyBorder="1">
      <alignment horizontal="left" vertical="center" indent="1"/>
    </xf>
    <xf numFmtId="0" fontId="12" fillId="0" borderId="29" xfId="49" quotePrefix="1" applyFill="1" applyBorder="1">
      <alignment horizontal="left" vertical="center" indent="1"/>
    </xf>
    <xf numFmtId="0" fontId="14" fillId="27" borderId="19" xfId="49" quotePrefix="1" applyFont="1" applyFill="1" applyBorder="1" applyAlignment="1">
      <alignment horizontal="center" vertical="center"/>
    </xf>
    <xf numFmtId="3" fontId="12" fillId="31" borderId="3" xfId="50" applyNumberFormat="1" applyFill="1" applyBorder="1">
      <alignment horizontal="right" vertical="center"/>
    </xf>
    <xf numFmtId="3" fontId="12" fillId="0" borderId="24" xfId="50" applyNumberFormat="1" applyFont="1" applyFill="1" applyBorder="1">
      <alignment horizontal="right" vertical="center"/>
    </xf>
    <xf numFmtId="164" fontId="18" fillId="0" borderId="24" xfId="0" applyNumberFormat="1" applyFont="1" applyFill="1" applyBorder="1"/>
    <xf numFmtId="3" fontId="13" fillId="29" borderId="6" xfId="0" quotePrefix="1" applyNumberFormat="1" applyFont="1" applyFill="1" applyBorder="1" applyAlignment="1">
      <alignment horizontal="right" vertical="center" wrapText="1"/>
    </xf>
    <xf numFmtId="3" fontId="13" fillId="29" borderId="22" xfId="0" quotePrefix="1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3" fontId="12" fillId="27" borderId="31" xfId="50" applyNumberFormat="1" applyFill="1" applyBorder="1">
      <alignment horizontal="right" vertical="center"/>
    </xf>
    <xf numFmtId="0" fontId="12" fillId="0" borderId="32" xfId="49" quotePrefix="1" applyFill="1" applyBorder="1" applyAlignment="1">
      <alignment horizontal="center" vertical="center"/>
    </xf>
    <xf numFmtId="3" fontId="12" fillId="0" borderId="33" xfId="50" applyNumberFormat="1" applyFont="1" applyFill="1" applyBorder="1">
      <alignment horizontal="right" vertical="center"/>
    </xf>
    <xf numFmtId="3" fontId="12" fillId="0" borderId="33" xfId="50" applyNumberFormat="1" applyFill="1" applyBorder="1">
      <alignment horizontal="right" vertical="center"/>
    </xf>
    <xf numFmtId="3" fontId="17" fillId="28" borderId="34" xfId="50" applyNumberFormat="1" applyFont="1" applyFill="1" applyBorder="1">
      <alignment horizontal="right" vertical="center"/>
    </xf>
    <xf numFmtId="0" fontId="12" fillId="0" borderId="35" xfId="49" quotePrefix="1" applyFill="1" applyBorder="1" applyAlignment="1">
      <alignment horizontal="center" vertical="center"/>
    </xf>
    <xf numFmtId="0" fontId="12" fillId="0" borderId="36" xfId="49" quotePrefix="1" applyFill="1" applyBorder="1">
      <alignment horizontal="left" vertical="center" indent="1"/>
    </xf>
    <xf numFmtId="3" fontId="12" fillId="0" borderId="36" xfId="50" applyNumberFormat="1" applyFill="1" applyBorder="1">
      <alignment horizontal="right" vertical="center"/>
    </xf>
    <xf numFmtId="3" fontId="12" fillId="0" borderId="37" xfId="50" applyNumberFormat="1" applyFill="1" applyBorder="1">
      <alignment horizontal="right" vertical="center"/>
    </xf>
    <xf numFmtId="0" fontId="12" fillId="0" borderId="38" xfId="49" quotePrefix="1" applyFill="1" applyBorder="1" applyAlignment="1">
      <alignment horizontal="center" vertical="center"/>
    </xf>
    <xf numFmtId="3" fontId="12" fillId="0" borderId="29" xfId="50" applyNumberFormat="1" applyFill="1" applyBorder="1">
      <alignment horizontal="right" vertical="center"/>
    </xf>
    <xf numFmtId="3" fontId="12" fillId="0" borderId="39" xfId="50" applyNumberFormat="1" applyFill="1" applyBorder="1">
      <alignment horizontal="right" vertical="center"/>
    </xf>
    <xf numFmtId="0" fontId="19" fillId="0" borderId="0" xfId="0" applyFont="1" applyFill="1" applyBorder="1" applyAlignment="1">
      <alignment vertical="center"/>
    </xf>
    <xf numFmtId="3" fontId="12" fillId="0" borderId="0" xfId="50" applyNumberFormat="1" applyFill="1" applyBorder="1">
      <alignment horizontal="right" vertical="center"/>
    </xf>
    <xf numFmtId="3" fontId="12" fillId="0" borderId="0" xfId="50" applyNumberFormat="1" applyFont="1" applyFill="1" applyBorder="1">
      <alignment horizontal="right" vertical="center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0" xfId="0" quotePrefix="1" applyNumberFormat="1" applyFont="1" applyFill="1" applyBorder="1" applyAlignment="1">
      <alignment horizontal="right" vertical="center" wrapText="1"/>
    </xf>
    <xf numFmtId="3" fontId="17" fillId="0" borderId="0" xfId="50" applyNumberFormat="1" applyFont="1" applyFill="1" applyBorder="1">
      <alignment horizontal="right" vertical="center"/>
    </xf>
    <xf numFmtId="0" fontId="0" fillId="0" borderId="0" xfId="0" applyFill="1" applyAlignment="1">
      <alignment horizontal="center" vertical="center"/>
    </xf>
    <xf numFmtId="0" fontId="19" fillId="0" borderId="30" xfId="0" applyFont="1" applyFill="1" applyBorder="1" applyAlignment="1">
      <alignment horizontal="center" vertical="center" wrapText="1"/>
    </xf>
  </cellXfs>
  <cellStyles count="51">
    <cellStyle name="Normal" xfId="0" builtinId="0"/>
    <cellStyle name="Normal 2" xfId="3"/>
    <cellStyle name="SAPBEXaggData" xfId="5"/>
    <cellStyle name="SAPBEXaggData 2" xfId="45"/>
    <cellStyle name="SAPBEXaggDataEmph" xfId="9"/>
    <cellStyle name="SAPBEXaggItem" xfId="10"/>
    <cellStyle name="SAPBEXaggItem 2" xfId="44"/>
    <cellStyle name="SAPBEXaggItemX" xfId="11"/>
    <cellStyle name="SAPBEXchaText" xfId="1"/>
    <cellStyle name="SAPBEXchaText 2" xfId="4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formats 2" xfId="43"/>
    <cellStyle name="SAPBEXheaderItem" xfId="25"/>
    <cellStyle name="SAPBEXheaderText" xfId="26"/>
    <cellStyle name="SAPBEXHLevel0" xfId="27"/>
    <cellStyle name="SAPBEXHLevel0 2" xfId="46"/>
    <cellStyle name="SAPBEXHLevel0X" xfId="28"/>
    <cellStyle name="SAPBEXHLevel1" xfId="4"/>
    <cellStyle name="SAPBEXHLevel1 2" xfId="47"/>
    <cellStyle name="SAPBEXHLevel1X" xfId="29"/>
    <cellStyle name="SAPBEXHLevel2" xfId="6"/>
    <cellStyle name="SAPBEXHLevel2 2" xfId="48"/>
    <cellStyle name="SAPBEXHLevel2X" xfId="30"/>
    <cellStyle name="SAPBEXHLevel3" xfId="7"/>
    <cellStyle name="SAPBEXHLevel3 2" xfId="49"/>
    <cellStyle name="SAPBEXHLevel3X" xfId="31"/>
    <cellStyle name="SAPBEXinputData" xfId="32"/>
    <cellStyle name="SAPBEXresData" xfId="33"/>
    <cellStyle name="SAPBEXresDataEmph" xfId="34"/>
    <cellStyle name="SAPBEXresItem" xfId="35"/>
    <cellStyle name="SAPBEXresItemX" xfId="36"/>
    <cellStyle name="SAPBEXstdData" xfId="8"/>
    <cellStyle name="SAPBEXstdData 2" xfId="50"/>
    <cellStyle name="SAPBEXstdDataEmph" xfId="37"/>
    <cellStyle name="SAPBEXstdItem" xfId="2"/>
    <cellStyle name="SAPBEXstdItem 2" xfId="42"/>
    <cellStyle name="SAPBEXstdItemX" xfId="38"/>
    <cellStyle name="SAPBEXtitle" xfId="39"/>
    <cellStyle name="SAPBEXundefined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tabSelected="1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F1"/>
    </sheetView>
  </sheetViews>
  <sheetFormatPr defaultRowHeight="15" x14ac:dyDescent="0.25"/>
  <cols>
    <col min="1" max="1" width="17.28515625" style="25" customWidth="1"/>
    <col min="2" max="2" width="51.42578125" style="1" customWidth="1"/>
    <col min="3" max="7" width="13.28515625" style="1" customWidth="1"/>
    <col min="8" max="16384" width="9.140625" style="1"/>
  </cols>
  <sheetData>
    <row r="1" spans="1:8" ht="44.25" customHeight="1" thickBot="1" x14ac:dyDescent="0.3">
      <c r="A1" s="77" t="s">
        <v>56</v>
      </c>
      <c r="B1" s="77"/>
      <c r="C1" s="77"/>
      <c r="D1" s="77"/>
      <c r="E1" s="77"/>
      <c r="F1" s="77"/>
      <c r="G1" s="70"/>
    </row>
    <row r="2" spans="1:8" ht="69.75" customHeight="1" thickBot="1" x14ac:dyDescent="0.3">
      <c r="A2" s="20" t="s">
        <v>48</v>
      </c>
      <c r="B2" s="21" t="s">
        <v>47</v>
      </c>
      <c r="C2" s="21" t="s">
        <v>37</v>
      </c>
      <c r="D2" s="21" t="s">
        <v>38</v>
      </c>
      <c r="E2" s="22" t="s">
        <v>39</v>
      </c>
      <c r="F2" s="23" t="s">
        <v>57</v>
      </c>
      <c r="G2" s="73"/>
    </row>
    <row r="3" spans="1:8" ht="15.75" thickBot="1" x14ac:dyDescent="0.3">
      <c r="A3" s="7"/>
      <c r="B3" s="8" t="s">
        <v>45</v>
      </c>
      <c r="C3" s="54">
        <f>SUM(C4:C12)</f>
        <v>7544533</v>
      </c>
      <c r="D3" s="54">
        <f>SUM(D4:D12)</f>
        <v>8512150</v>
      </c>
      <c r="E3" s="54">
        <f t="shared" ref="E3:F3" si="0">SUM(E4:E12)</f>
        <v>8548253</v>
      </c>
      <c r="F3" s="55">
        <f t="shared" si="0"/>
        <v>9952763</v>
      </c>
      <c r="G3" s="74"/>
    </row>
    <row r="4" spans="1:8" x14ac:dyDescent="0.25">
      <c r="A4" s="26">
        <v>11</v>
      </c>
      <c r="B4" s="6" t="s">
        <v>0</v>
      </c>
      <c r="C4" s="2">
        <f>C15+C20+C30+C35</f>
        <v>5543458</v>
      </c>
      <c r="D4" s="2">
        <f t="shared" ref="D4:F4" si="1">D15+D20+D30+D35</f>
        <v>6305965</v>
      </c>
      <c r="E4" s="2">
        <f t="shared" si="1"/>
        <v>6581127</v>
      </c>
      <c r="F4" s="14">
        <f t="shared" si="1"/>
        <v>7628723</v>
      </c>
      <c r="G4" s="71"/>
    </row>
    <row r="5" spans="1:8" x14ac:dyDescent="0.25">
      <c r="A5" s="27">
        <v>31</v>
      </c>
      <c r="B5" s="3" t="s">
        <v>13</v>
      </c>
      <c r="C5" s="4">
        <f>C54</f>
        <v>234588</v>
      </c>
      <c r="D5" s="4">
        <f>D54</f>
        <v>358351</v>
      </c>
      <c r="E5" s="4">
        <f>E54</f>
        <v>305000</v>
      </c>
      <c r="F5" s="15">
        <f t="shared" ref="F5" si="2">F54</f>
        <v>305000</v>
      </c>
      <c r="G5" s="71"/>
    </row>
    <row r="6" spans="1:8" x14ac:dyDescent="0.25">
      <c r="A6" s="27">
        <v>43</v>
      </c>
      <c r="B6" s="3" t="s">
        <v>7</v>
      </c>
      <c r="C6" s="4">
        <f>C61</f>
        <v>879329</v>
      </c>
      <c r="D6" s="4">
        <f>D61</f>
        <v>723810</v>
      </c>
      <c r="E6" s="4">
        <f t="shared" ref="E6:F6" si="3">E61</f>
        <v>1063500</v>
      </c>
      <c r="F6" s="15">
        <f t="shared" si="3"/>
        <v>1063500</v>
      </c>
      <c r="G6" s="71"/>
    </row>
    <row r="7" spans="1:8" x14ac:dyDescent="0.25">
      <c r="A7" s="27">
        <v>51</v>
      </c>
      <c r="B7" s="3" t="s">
        <v>8</v>
      </c>
      <c r="C7" s="4">
        <f>C38</f>
        <v>23030</v>
      </c>
      <c r="D7" s="4">
        <f>D38</f>
        <v>86885</v>
      </c>
      <c r="E7" s="4">
        <f>E38</f>
        <v>143905</v>
      </c>
      <c r="F7" s="15">
        <f>F38</f>
        <v>143905</v>
      </c>
      <c r="G7" s="71"/>
    </row>
    <row r="8" spans="1:8" x14ac:dyDescent="0.25">
      <c r="A8" s="27">
        <v>52</v>
      </c>
      <c r="B8" s="3" t="s">
        <v>9</v>
      </c>
      <c r="C8" s="4">
        <f t="shared" ref="C8:D8" si="4">C42+C69</f>
        <v>750851</v>
      </c>
      <c r="D8" s="4">
        <f t="shared" si="4"/>
        <v>875666</v>
      </c>
      <c r="E8" s="4">
        <f>E42+E69</f>
        <v>411721</v>
      </c>
      <c r="F8" s="15">
        <f t="shared" ref="F8" si="5">F42+F69</f>
        <v>678635</v>
      </c>
      <c r="G8" s="71"/>
    </row>
    <row r="9" spans="1:8" x14ac:dyDescent="0.25">
      <c r="A9" s="27">
        <v>61</v>
      </c>
      <c r="B9" s="3" t="s">
        <v>10</v>
      </c>
      <c r="C9" s="4">
        <f t="shared" ref="C9:D9" si="6">C48+C79</f>
        <v>111412</v>
      </c>
      <c r="D9" s="4">
        <f t="shared" si="6"/>
        <v>160773</v>
      </c>
      <c r="E9" s="4">
        <f>E48+E79</f>
        <v>43000</v>
      </c>
      <c r="F9" s="15">
        <f t="shared" ref="F9" si="7">F48+F79</f>
        <v>43000</v>
      </c>
      <c r="G9" s="71"/>
    </row>
    <row r="10" spans="1:8" x14ac:dyDescent="0.25">
      <c r="A10" s="27">
        <v>581</v>
      </c>
      <c r="B10" s="3" t="s">
        <v>15</v>
      </c>
      <c r="C10" s="4"/>
      <c r="D10" s="4"/>
      <c r="E10" s="4"/>
      <c r="F10" s="15"/>
      <c r="G10" s="71"/>
    </row>
    <row r="11" spans="1:8" x14ac:dyDescent="0.25">
      <c r="A11" s="27">
        <v>5761</v>
      </c>
      <c r="B11" s="49" t="s">
        <v>16</v>
      </c>
      <c r="C11" s="4"/>
      <c r="D11" s="4"/>
      <c r="E11" s="4"/>
      <c r="F11" s="15"/>
      <c r="G11" s="71"/>
    </row>
    <row r="12" spans="1:8" ht="15.75" thickBot="1" x14ac:dyDescent="0.3">
      <c r="A12" s="50">
        <v>71</v>
      </c>
      <c r="B12" s="48" t="s">
        <v>50</v>
      </c>
      <c r="C12" s="18">
        <f>C86</f>
        <v>1865</v>
      </c>
      <c r="D12" s="18">
        <f>D86</f>
        <v>700</v>
      </c>
      <c r="E12" s="18">
        <f t="shared" ref="E12:F12" si="8">E86</f>
        <v>0</v>
      </c>
      <c r="F12" s="19">
        <f t="shared" si="8"/>
        <v>90000</v>
      </c>
      <c r="G12" s="71"/>
    </row>
    <row r="13" spans="1:8" ht="15.75" thickBot="1" x14ac:dyDescent="0.3">
      <c r="A13" s="28"/>
      <c r="B13" s="8" t="s">
        <v>46</v>
      </c>
      <c r="C13" s="54">
        <f t="shared" ref="C13:E13" si="9">C14+C19+C29+C34+C37+C53</f>
        <v>7544533</v>
      </c>
      <c r="D13" s="54">
        <f t="shared" si="9"/>
        <v>8512150</v>
      </c>
      <c r="E13" s="54">
        <f t="shared" si="9"/>
        <v>8548253</v>
      </c>
      <c r="F13" s="55">
        <f>F14+F19+F29+F34+F37+F53</f>
        <v>9952763</v>
      </c>
      <c r="G13" s="74"/>
    </row>
    <row r="14" spans="1:8" ht="15.75" thickBot="1" x14ac:dyDescent="0.3">
      <c r="A14" s="40" t="s">
        <v>1</v>
      </c>
      <c r="B14" s="41" t="s">
        <v>2</v>
      </c>
      <c r="C14" s="44">
        <f>C15</f>
        <v>4986229</v>
      </c>
      <c r="D14" s="44">
        <f t="shared" ref="D14:F14" si="10">D15</f>
        <v>5770209</v>
      </c>
      <c r="E14" s="44">
        <f t="shared" si="10"/>
        <v>6051924</v>
      </c>
      <c r="F14" s="45">
        <f t="shared" si="10"/>
        <v>7091572</v>
      </c>
      <c r="G14" s="75"/>
    </row>
    <row r="15" spans="1:8" ht="15.75" thickBot="1" x14ac:dyDescent="0.3">
      <c r="A15" s="13" t="s">
        <v>25</v>
      </c>
      <c r="B15" s="11" t="s">
        <v>0</v>
      </c>
      <c r="C15" s="12">
        <f>SUM(C16:C18)</f>
        <v>4986229</v>
      </c>
      <c r="D15" s="12">
        <f t="shared" ref="D15:F15" si="11">SUM(D16:D18)</f>
        <v>5770209</v>
      </c>
      <c r="E15" s="12">
        <f t="shared" si="11"/>
        <v>6051924</v>
      </c>
      <c r="F15" s="24">
        <f t="shared" si="11"/>
        <v>7091572</v>
      </c>
      <c r="G15" s="71"/>
      <c r="H15" s="33"/>
    </row>
    <row r="16" spans="1:8" x14ac:dyDescent="0.25">
      <c r="A16" s="29" t="s">
        <v>12</v>
      </c>
      <c r="B16" s="6" t="s">
        <v>27</v>
      </c>
      <c r="C16" s="2">
        <v>4846385</v>
      </c>
      <c r="D16" s="2">
        <v>5595497</v>
      </c>
      <c r="E16" s="2">
        <v>5895076</v>
      </c>
      <c r="F16" s="14">
        <v>6937871</v>
      </c>
      <c r="G16" s="71"/>
    </row>
    <row r="17" spans="1:8" x14ac:dyDescent="0.25">
      <c r="A17" s="30" t="s">
        <v>17</v>
      </c>
      <c r="B17" s="3" t="s">
        <v>26</v>
      </c>
      <c r="C17" s="4">
        <v>139844</v>
      </c>
      <c r="D17" s="4">
        <v>174712</v>
      </c>
      <c r="E17" s="4">
        <v>156848</v>
      </c>
      <c r="F17" s="15">
        <v>153701</v>
      </c>
      <c r="G17" s="71"/>
    </row>
    <row r="18" spans="1:8" ht="15.75" thickBot="1" x14ac:dyDescent="0.3">
      <c r="A18" s="31" t="s">
        <v>22</v>
      </c>
      <c r="B18" s="9" t="s">
        <v>33</v>
      </c>
      <c r="C18" s="10"/>
      <c r="D18" s="10"/>
      <c r="E18" s="10"/>
      <c r="F18" s="16"/>
      <c r="G18" s="71"/>
    </row>
    <row r="19" spans="1:8" ht="15.75" thickBot="1" x14ac:dyDescent="0.3">
      <c r="A19" s="40" t="s">
        <v>4</v>
      </c>
      <c r="B19" s="41" t="s">
        <v>5</v>
      </c>
      <c r="C19" s="44">
        <f>C20</f>
        <v>497134</v>
      </c>
      <c r="D19" s="44">
        <f t="shared" ref="D19:F19" si="12">D20</f>
        <v>535756</v>
      </c>
      <c r="E19" s="44">
        <f t="shared" si="12"/>
        <v>529203</v>
      </c>
      <c r="F19" s="45">
        <f t="shared" si="12"/>
        <v>529203</v>
      </c>
      <c r="G19" s="75"/>
    </row>
    <row r="20" spans="1:8" ht="15.75" thickBot="1" x14ac:dyDescent="0.3">
      <c r="A20" s="13" t="s">
        <v>25</v>
      </c>
      <c r="B20" s="11" t="s">
        <v>0</v>
      </c>
      <c r="C20" s="12">
        <f>SUM(C21:C28)</f>
        <v>497134</v>
      </c>
      <c r="D20" s="12">
        <f t="shared" ref="D20:F20" si="13">SUM(D21:D28)</f>
        <v>535756</v>
      </c>
      <c r="E20" s="12">
        <f t="shared" si="13"/>
        <v>529203</v>
      </c>
      <c r="F20" s="24">
        <f t="shared" si="13"/>
        <v>529203</v>
      </c>
      <c r="G20" s="71"/>
      <c r="H20" s="33"/>
    </row>
    <row r="21" spans="1:8" x14ac:dyDescent="0.25">
      <c r="A21" s="29" t="s">
        <v>12</v>
      </c>
      <c r="B21" s="6" t="s">
        <v>27</v>
      </c>
      <c r="C21" s="2"/>
      <c r="D21" s="2"/>
      <c r="E21" s="2"/>
      <c r="F21" s="14"/>
      <c r="G21" s="71"/>
    </row>
    <row r="22" spans="1:8" x14ac:dyDescent="0.25">
      <c r="A22" s="30" t="s">
        <v>17</v>
      </c>
      <c r="B22" s="3" t="s">
        <v>26</v>
      </c>
      <c r="C22" s="4">
        <v>436458</v>
      </c>
      <c r="D22" s="4">
        <v>454895</v>
      </c>
      <c r="E22" s="4">
        <v>420700</v>
      </c>
      <c r="F22" s="15">
        <v>436200</v>
      </c>
      <c r="G22" s="71"/>
    </row>
    <row r="23" spans="1:8" x14ac:dyDescent="0.25">
      <c r="A23" s="30" t="s">
        <v>18</v>
      </c>
      <c r="B23" s="3" t="s">
        <v>28</v>
      </c>
      <c r="C23" s="4">
        <v>3416</v>
      </c>
      <c r="D23" s="4">
        <v>2890</v>
      </c>
      <c r="E23" s="4">
        <v>2650</v>
      </c>
      <c r="F23" s="15">
        <v>2700</v>
      </c>
      <c r="G23" s="71"/>
    </row>
    <row r="24" spans="1:8" x14ac:dyDescent="0.25">
      <c r="A24" s="30" t="s">
        <v>19</v>
      </c>
      <c r="B24" s="3" t="s">
        <v>29</v>
      </c>
      <c r="C24" s="4"/>
      <c r="D24" s="4"/>
      <c r="E24" s="4"/>
      <c r="F24" s="15"/>
      <c r="G24" s="71"/>
    </row>
    <row r="25" spans="1:8" x14ac:dyDescent="0.25">
      <c r="A25" s="30" t="s">
        <v>22</v>
      </c>
      <c r="B25" s="3" t="s">
        <v>33</v>
      </c>
      <c r="C25" s="4"/>
      <c r="D25" s="4"/>
      <c r="E25" s="4"/>
      <c r="F25" s="15"/>
      <c r="G25" s="71"/>
    </row>
    <row r="26" spans="1:8" x14ac:dyDescent="0.25">
      <c r="A26" s="30" t="s">
        <v>20</v>
      </c>
      <c r="B26" s="3" t="s">
        <v>35</v>
      </c>
      <c r="C26" s="4"/>
      <c r="D26" s="4"/>
      <c r="E26" s="4"/>
      <c r="F26" s="15"/>
      <c r="G26" s="71"/>
    </row>
    <row r="27" spans="1:8" x14ac:dyDescent="0.25">
      <c r="A27" s="67" t="s">
        <v>21</v>
      </c>
      <c r="B27" s="49" t="s">
        <v>30</v>
      </c>
      <c r="C27" s="68">
        <v>57260</v>
      </c>
      <c r="D27" s="68">
        <v>77971</v>
      </c>
      <c r="E27" s="68">
        <v>105853</v>
      </c>
      <c r="F27" s="69">
        <v>90303</v>
      </c>
      <c r="G27" s="71"/>
    </row>
    <row r="28" spans="1:8" ht="15.75" thickBot="1" x14ac:dyDescent="0.3">
      <c r="A28" s="63" t="s">
        <v>23</v>
      </c>
      <c r="B28" s="64" t="s">
        <v>31</v>
      </c>
      <c r="C28" s="65"/>
      <c r="D28" s="65"/>
      <c r="E28" s="65"/>
      <c r="F28" s="66"/>
      <c r="G28" s="71"/>
    </row>
    <row r="29" spans="1:8" ht="15.75" thickBot="1" x14ac:dyDescent="0.3">
      <c r="A29" s="40" t="s">
        <v>43</v>
      </c>
      <c r="B29" s="41" t="s">
        <v>3</v>
      </c>
      <c r="C29" s="44">
        <f>SUM(C31:C33)</f>
        <v>60095</v>
      </c>
      <c r="D29" s="44">
        <f t="shared" ref="D29:F29" si="14">SUM(D31:D33)</f>
        <v>0</v>
      </c>
      <c r="E29" s="44">
        <f t="shared" si="14"/>
        <v>0</v>
      </c>
      <c r="F29" s="45">
        <f t="shared" si="14"/>
        <v>5075</v>
      </c>
      <c r="G29" s="75"/>
    </row>
    <row r="30" spans="1:8" ht="15.75" thickBot="1" x14ac:dyDescent="0.3">
      <c r="A30" s="13" t="s">
        <v>25</v>
      </c>
      <c r="B30" s="11" t="s">
        <v>0</v>
      </c>
      <c r="C30" s="12">
        <f>SUM(C31:C33)</f>
        <v>60095</v>
      </c>
      <c r="D30" s="12">
        <f t="shared" ref="D30:F30" si="15">SUM(D31:D33)</f>
        <v>0</v>
      </c>
      <c r="E30" s="12">
        <f>SUM(E31:E33)</f>
        <v>0</v>
      </c>
      <c r="F30" s="24">
        <f t="shared" si="15"/>
        <v>5075</v>
      </c>
      <c r="G30" s="71"/>
    </row>
    <row r="31" spans="1:8" x14ac:dyDescent="0.25">
      <c r="A31" s="29">
        <v>31</v>
      </c>
      <c r="B31" s="6" t="s">
        <v>41</v>
      </c>
      <c r="C31" s="2">
        <v>30993</v>
      </c>
      <c r="D31" s="2"/>
      <c r="E31" s="2"/>
      <c r="F31" s="14">
        <v>2500</v>
      </c>
      <c r="G31" s="71"/>
    </row>
    <row r="32" spans="1:8" x14ac:dyDescent="0.25">
      <c r="A32" s="30">
        <v>32</v>
      </c>
      <c r="B32" s="3" t="s">
        <v>26</v>
      </c>
      <c r="C32" s="51">
        <f>17282+2292</f>
        <v>19574</v>
      </c>
      <c r="D32" s="4"/>
      <c r="E32" s="2"/>
      <c r="F32" s="14">
        <v>1575</v>
      </c>
      <c r="G32" s="71"/>
    </row>
    <row r="33" spans="1:8" ht="15.75" thickBot="1" x14ac:dyDescent="0.3">
      <c r="A33" s="31">
        <v>34</v>
      </c>
      <c r="B33" s="9" t="s">
        <v>42</v>
      </c>
      <c r="C33" s="10">
        <v>9528</v>
      </c>
      <c r="D33" s="10"/>
      <c r="E33" s="10">
        <v>0</v>
      </c>
      <c r="F33" s="16">
        <v>1000</v>
      </c>
      <c r="G33" s="71"/>
    </row>
    <row r="34" spans="1:8" ht="15.75" thickBot="1" x14ac:dyDescent="0.3">
      <c r="A34" s="40" t="s">
        <v>54</v>
      </c>
      <c r="B34" s="41" t="s">
        <v>55</v>
      </c>
      <c r="C34" s="44">
        <f>SUM(C36)</f>
        <v>0</v>
      </c>
      <c r="D34" s="44">
        <f t="shared" ref="D34:F34" si="16">SUM(D36)</f>
        <v>0</v>
      </c>
      <c r="E34" s="44">
        <f t="shared" si="16"/>
        <v>0</v>
      </c>
      <c r="F34" s="45">
        <f t="shared" si="16"/>
        <v>2873</v>
      </c>
      <c r="G34" s="75"/>
    </row>
    <row r="35" spans="1:8" ht="15.75" thickBot="1" x14ac:dyDescent="0.3">
      <c r="A35" s="13" t="s">
        <v>25</v>
      </c>
      <c r="B35" s="11" t="s">
        <v>0</v>
      </c>
      <c r="C35" s="12">
        <f>SUM(C36)</f>
        <v>0</v>
      </c>
      <c r="D35" s="12">
        <f t="shared" ref="D35:F35" si="17">SUM(D36)</f>
        <v>0</v>
      </c>
      <c r="E35" s="12">
        <f t="shared" si="17"/>
        <v>0</v>
      </c>
      <c r="F35" s="24">
        <f t="shared" si="17"/>
        <v>2873</v>
      </c>
      <c r="G35" s="71"/>
    </row>
    <row r="36" spans="1:8" ht="15.75" thickBot="1" x14ac:dyDescent="0.3">
      <c r="A36" s="30">
        <v>32</v>
      </c>
      <c r="B36" s="3" t="s">
        <v>26</v>
      </c>
      <c r="C36" s="51"/>
      <c r="D36" s="4"/>
      <c r="E36" s="2"/>
      <c r="F36" s="14">
        <v>2873</v>
      </c>
      <c r="G36" s="71"/>
    </row>
    <row r="37" spans="1:8" ht="15.75" thickBot="1" x14ac:dyDescent="0.3">
      <c r="A37" s="40" t="s">
        <v>49</v>
      </c>
      <c r="B37" s="41" t="s">
        <v>11</v>
      </c>
      <c r="C37" s="44">
        <f t="shared" ref="C37:D37" si="18">C38+C42+C48</f>
        <v>364333</v>
      </c>
      <c r="D37" s="44">
        <f t="shared" si="18"/>
        <v>711219</v>
      </c>
      <c r="E37" s="44">
        <f>E38+E42+E48</f>
        <v>259779</v>
      </c>
      <c r="F37" s="45">
        <f t="shared" ref="F37" si="19">F38+F42+F48</f>
        <v>259779</v>
      </c>
      <c r="G37" s="75"/>
    </row>
    <row r="38" spans="1:8" ht="15.75" thickBot="1" x14ac:dyDescent="0.3">
      <c r="A38" s="13">
        <v>51</v>
      </c>
      <c r="B38" s="11" t="s">
        <v>8</v>
      </c>
      <c r="C38" s="12">
        <f>SUM(C39:C41)</f>
        <v>23030</v>
      </c>
      <c r="D38" s="12">
        <f t="shared" ref="D38:F38" si="20">SUM(D39:D41)</f>
        <v>86885</v>
      </c>
      <c r="E38" s="12">
        <f>SUM(E39:E41)</f>
        <v>143905</v>
      </c>
      <c r="F38" s="24">
        <f t="shared" si="20"/>
        <v>143905</v>
      </c>
      <c r="G38" s="71"/>
      <c r="H38" s="33"/>
    </row>
    <row r="39" spans="1:8" x14ac:dyDescent="0.25">
      <c r="A39" s="29">
        <v>31</v>
      </c>
      <c r="B39" s="6" t="s">
        <v>27</v>
      </c>
      <c r="C39" s="2"/>
      <c r="D39" s="2"/>
      <c r="E39" s="2">
        <v>40775</v>
      </c>
      <c r="F39" s="14">
        <v>40775</v>
      </c>
      <c r="G39" s="71"/>
    </row>
    <row r="40" spans="1:8" x14ac:dyDescent="0.25">
      <c r="A40" s="30">
        <v>32</v>
      </c>
      <c r="B40" s="3" t="s">
        <v>26</v>
      </c>
      <c r="C40" s="4">
        <v>23030</v>
      </c>
      <c r="D40" s="4">
        <v>41885</v>
      </c>
      <c r="E40" s="4">
        <v>53130</v>
      </c>
      <c r="F40" s="15">
        <v>53130</v>
      </c>
      <c r="G40" s="71"/>
    </row>
    <row r="41" spans="1:8" ht="15.75" thickBot="1" x14ac:dyDescent="0.3">
      <c r="A41" s="31">
        <v>42</v>
      </c>
      <c r="B41" s="9" t="s">
        <v>30</v>
      </c>
      <c r="C41" s="10"/>
      <c r="D41" s="10">
        <v>45000</v>
      </c>
      <c r="E41" s="10">
        <v>50000</v>
      </c>
      <c r="F41" s="16">
        <v>50000</v>
      </c>
      <c r="G41" s="71"/>
    </row>
    <row r="42" spans="1:8" x14ac:dyDescent="0.25">
      <c r="A42" s="37">
        <v>52</v>
      </c>
      <c r="B42" s="38" t="s">
        <v>9</v>
      </c>
      <c r="C42" s="34">
        <f t="shared" ref="C42:D42" si="21">SUM(C43:C47)</f>
        <v>231602</v>
      </c>
      <c r="D42" s="34">
        <f t="shared" si="21"/>
        <v>490106</v>
      </c>
      <c r="E42" s="34">
        <f>SUM(E43:E47)</f>
        <v>93874</v>
      </c>
      <c r="F42" s="58">
        <f t="shared" ref="F42" si="22">SUM(F43:F47)</f>
        <v>93874</v>
      </c>
      <c r="G42" s="71"/>
      <c r="H42" s="33"/>
    </row>
    <row r="43" spans="1:8" x14ac:dyDescent="0.25">
      <c r="A43" s="59" t="s">
        <v>12</v>
      </c>
      <c r="B43" s="39" t="s">
        <v>27</v>
      </c>
      <c r="C43" s="52">
        <v>34338</v>
      </c>
      <c r="D43" s="52">
        <v>104323</v>
      </c>
      <c r="E43" s="52">
        <v>0</v>
      </c>
      <c r="F43" s="60">
        <v>0</v>
      </c>
      <c r="G43" s="72"/>
    </row>
    <row r="44" spans="1:8" x14ac:dyDescent="0.25">
      <c r="A44" s="59" t="s">
        <v>17</v>
      </c>
      <c r="B44" s="39" t="s">
        <v>26</v>
      </c>
      <c r="C44" s="53">
        <v>111173</v>
      </c>
      <c r="D44" s="53">
        <v>182415</v>
      </c>
      <c r="E44" s="52">
        <v>58874</v>
      </c>
      <c r="F44" s="60">
        <v>58874</v>
      </c>
      <c r="G44" s="72"/>
    </row>
    <row r="45" spans="1:8" x14ac:dyDescent="0.25">
      <c r="A45" s="59" t="s">
        <v>18</v>
      </c>
      <c r="B45" s="39" t="s">
        <v>28</v>
      </c>
      <c r="C45" s="53"/>
      <c r="D45" s="53"/>
      <c r="E45" s="52">
        <v>0</v>
      </c>
      <c r="F45" s="60">
        <v>0</v>
      </c>
      <c r="G45" s="72"/>
    </row>
    <row r="46" spans="1:8" x14ac:dyDescent="0.25">
      <c r="A46" s="59">
        <v>36</v>
      </c>
      <c r="B46" s="39" t="s">
        <v>32</v>
      </c>
      <c r="C46" s="53">
        <v>68657</v>
      </c>
      <c r="D46" s="53">
        <v>135158</v>
      </c>
      <c r="E46" s="52"/>
      <c r="F46" s="60"/>
      <c r="G46" s="72"/>
    </row>
    <row r="47" spans="1:8" ht="15.75" thickBot="1" x14ac:dyDescent="0.3">
      <c r="A47" s="59">
        <v>42</v>
      </c>
      <c r="B47" s="39" t="s">
        <v>30</v>
      </c>
      <c r="C47" s="53">
        <v>17434</v>
      </c>
      <c r="D47" s="53">
        <v>68210</v>
      </c>
      <c r="E47" s="52">
        <v>35000</v>
      </c>
      <c r="F47" s="60">
        <v>35000</v>
      </c>
      <c r="G47" s="72"/>
    </row>
    <row r="48" spans="1:8" x14ac:dyDescent="0.25">
      <c r="A48" s="37" t="s">
        <v>36</v>
      </c>
      <c r="B48" s="38" t="s">
        <v>10</v>
      </c>
      <c r="C48" s="34">
        <f t="shared" ref="C48" si="23">SUM(C49:C52)</f>
        <v>109701</v>
      </c>
      <c r="D48" s="34">
        <f>SUM(D49:D52)</f>
        <v>134228</v>
      </c>
      <c r="E48" s="34">
        <f>SUM(E49:E52)</f>
        <v>22000</v>
      </c>
      <c r="F48" s="58">
        <f t="shared" ref="F48" si="24">SUM(F49:F52)</f>
        <v>22000</v>
      </c>
      <c r="G48" s="71"/>
      <c r="H48" s="33"/>
    </row>
    <row r="49" spans="1:13" x14ac:dyDescent="0.25">
      <c r="A49" s="59" t="s">
        <v>12</v>
      </c>
      <c r="B49" s="39" t="s">
        <v>27</v>
      </c>
      <c r="C49" s="35">
        <v>91444</v>
      </c>
      <c r="D49" s="35">
        <v>76898</v>
      </c>
      <c r="E49" s="35">
        <v>0</v>
      </c>
      <c r="F49" s="61">
        <v>0</v>
      </c>
      <c r="G49" s="71"/>
    </row>
    <row r="50" spans="1:13" x14ac:dyDescent="0.25">
      <c r="A50" s="59" t="s">
        <v>17</v>
      </c>
      <c r="B50" s="39" t="s">
        <v>26</v>
      </c>
      <c r="C50" s="35">
        <v>18257</v>
      </c>
      <c r="D50" s="35">
        <v>48678</v>
      </c>
      <c r="E50" s="35">
        <v>22000</v>
      </c>
      <c r="F50" s="61">
        <v>22000</v>
      </c>
      <c r="G50" s="71"/>
    </row>
    <row r="51" spans="1:13" x14ac:dyDescent="0.25">
      <c r="A51" s="59" t="s">
        <v>18</v>
      </c>
      <c r="B51" s="39" t="s">
        <v>28</v>
      </c>
      <c r="C51" s="35"/>
      <c r="D51" s="35"/>
      <c r="E51" s="35">
        <v>0</v>
      </c>
      <c r="F51" s="61">
        <v>0</v>
      </c>
      <c r="G51" s="71"/>
    </row>
    <row r="52" spans="1:13" x14ac:dyDescent="0.25">
      <c r="A52" s="59">
        <v>42</v>
      </c>
      <c r="B52" s="39" t="s">
        <v>30</v>
      </c>
      <c r="C52" s="36"/>
      <c r="D52" s="47">
        <v>8652</v>
      </c>
      <c r="E52" s="35">
        <v>0</v>
      </c>
      <c r="F52" s="61">
        <v>0</v>
      </c>
      <c r="G52" s="71"/>
    </row>
    <row r="53" spans="1:13" ht="15.75" thickBot="1" x14ac:dyDescent="0.3">
      <c r="A53" s="42" t="s">
        <v>40</v>
      </c>
      <c r="B53" s="43" t="s">
        <v>14</v>
      </c>
      <c r="C53" s="46">
        <f>C54+C61+C69+C79+C86</f>
        <v>1636742</v>
      </c>
      <c r="D53" s="46">
        <f>D54+D61+D69+D79+D86</f>
        <v>1494966</v>
      </c>
      <c r="E53" s="46">
        <f t="shared" ref="E53:F53" si="25">E54+E61+E69+E79+E86</f>
        <v>1707347</v>
      </c>
      <c r="F53" s="62">
        <f t="shared" si="25"/>
        <v>2064261</v>
      </c>
      <c r="G53" s="75"/>
      <c r="M53" s="5"/>
    </row>
    <row r="54" spans="1:13" ht="15.75" thickBot="1" x14ac:dyDescent="0.3">
      <c r="A54" s="13" t="s">
        <v>12</v>
      </c>
      <c r="B54" s="11" t="s">
        <v>13</v>
      </c>
      <c r="C54" s="12">
        <f>SUM(C55:C60)</f>
        <v>234588</v>
      </c>
      <c r="D54" s="12">
        <f t="shared" ref="D54:F54" si="26">SUM(D55:D60)</f>
        <v>358351</v>
      </c>
      <c r="E54" s="12">
        <f t="shared" si="26"/>
        <v>305000</v>
      </c>
      <c r="F54" s="24">
        <f t="shared" si="26"/>
        <v>305000</v>
      </c>
      <c r="G54" s="71"/>
    </row>
    <row r="55" spans="1:13" x14ac:dyDescent="0.25">
      <c r="A55" s="29" t="s">
        <v>12</v>
      </c>
      <c r="B55" s="6" t="s">
        <v>27</v>
      </c>
      <c r="C55" s="2">
        <v>53329</v>
      </c>
      <c r="D55" s="2">
        <v>81094</v>
      </c>
      <c r="E55" s="2">
        <v>51500</v>
      </c>
      <c r="F55" s="14">
        <v>136500</v>
      </c>
      <c r="G55" s="71"/>
    </row>
    <row r="56" spans="1:13" x14ac:dyDescent="0.25">
      <c r="A56" s="30" t="s">
        <v>17</v>
      </c>
      <c r="B56" s="3" t="s">
        <v>26</v>
      </c>
      <c r="C56" s="4">
        <v>166316</v>
      </c>
      <c r="D56" s="4">
        <v>253878</v>
      </c>
      <c r="E56" s="4">
        <v>236250</v>
      </c>
      <c r="F56" s="15">
        <v>149600</v>
      </c>
      <c r="G56" s="71"/>
    </row>
    <row r="57" spans="1:13" x14ac:dyDescent="0.25">
      <c r="A57" s="30" t="s">
        <v>18</v>
      </c>
      <c r="B57" s="3" t="s">
        <v>28</v>
      </c>
      <c r="C57" s="4">
        <v>478</v>
      </c>
      <c r="D57" s="4">
        <v>2323</v>
      </c>
      <c r="E57" s="4">
        <v>650</v>
      </c>
      <c r="F57" s="15">
        <v>650</v>
      </c>
      <c r="G57" s="71"/>
    </row>
    <row r="58" spans="1:13" x14ac:dyDescent="0.25">
      <c r="A58" s="30">
        <v>36</v>
      </c>
      <c r="B58" s="3" t="s">
        <v>32</v>
      </c>
      <c r="C58" s="4">
        <v>8598</v>
      </c>
      <c r="D58" s="4">
        <v>10770</v>
      </c>
      <c r="E58" s="4">
        <v>8400</v>
      </c>
      <c r="F58" s="15">
        <v>7205</v>
      </c>
      <c r="G58" s="71"/>
    </row>
    <row r="59" spans="1:13" x14ac:dyDescent="0.25">
      <c r="A59" s="31">
        <v>38</v>
      </c>
      <c r="B59" s="9" t="s">
        <v>33</v>
      </c>
      <c r="C59" s="10"/>
      <c r="D59" s="10"/>
      <c r="E59" s="10"/>
      <c r="F59" s="16">
        <v>300</v>
      </c>
      <c r="G59" s="71"/>
    </row>
    <row r="60" spans="1:13" ht="15.75" thickBot="1" x14ac:dyDescent="0.3">
      <c r="A60" s="31">
        <v>42</v>
      </c>
      <c r="B60" s="9" t="s">
        <v>44</v>
      </c>
      <c r="C60" s="10">
        <v>5867</v>
      </c>
      <c r="D60" s="10">
        <v>10286</v>
      </c>
      <c r="E60" s="10">
        <v>8200</v>
      </c>
      <c r="F60" s="16">
        <v>10745</v>
      </c>
      <c r="G60" s="71"/>
    </row>
    <row r="61" spans="1:13" ht="15.75" thickBot="1" x14ac:dyDescent="0.3">
      <c r="A61" s="13" t="s">
        <v>6</v>
      </c>
      <c r="B61" s="11" t="s">
        <v>7</v>
      </c>
      <c r="C61" s="12">
        <f>SUM(C62:C68)</f>
        <v>879329</v>
      </c>
      <c r="D61" s="12">
        <f t="shared" ref="D61:F61" si="27">SUM(D62:D68)</f>
        <v>723810</v>
      </c>
      <c r="E61" s="12">
        <f>SUM(E62:E68)</f>
        <v>1063500</v>
      </c>
      <c r="F61" s="24">
        <f t="shared" si="27"/>
        <v>1063500</v>
      </c>
      <c r="G61" s="71"/>
    </row>
    <row r="62" spans="1:13" x14ac:dyDescent="0.25">
      <c r="A62" s="29" t="s">
        <v>12</v>
      </c>
      <c r="B62" s="6" t="s">
        <v>27</v>
      </c>
      <c r="C62" s="2">
        <v>192092</v>
      </c>
      <c r="D62" s="2">
        <v>185448</v>
      </c>
      <c r="E62" s="2">
        <v>297000</v>
      </c>
      <c r="F62" s="14">
        <v>184000</v>
      </c>
      <c r="G62" s="71"/>
    </row>
    <row r="63" spans="1:13" x14ac:dyDescent="0.25">
      <c r="A63" s="30" t="s">
        <v>17</v>
      </c>
      <c r="B63" s="3" t="s">
        <v>26</v>
      </c>
      <c r="C63" s="4">
        <v>362165</v>
      </c>
      <c r="D63" s="4">
        <v>274745</v>
      </c>
      <c r="E63" s="4">
        <v>483600</v>
      </c>
      <c r="F63" s="15">
        <v>560621</v>
      </c>
      <c r="G63" s="71"/>
    </row>
    <row r="64" spans="1:13" x14ac:dyDescent="0.25">
      <c r="A64" s="30" t="s">
        <v>18</v>
      </c>
      <c r="B64" s="3" t="s">
        <v>28</v>
      </c>
      <c r="C64" s="4">
        <v>469</v>
      </c>
      <c r="D64" s="4">
        <v>4645</v>
      </c>
      <c r="E64" s="4">
        <v>3600</v>
      </c>
      <c r="F64" s="15">
        <v>1250</v>
      </c>
      <c r="G64" s="71"/>
    </row>
    <row r="65" spans="1:7" x14ac:dyDescent="0.25">
      <c r="A65" s="30">
        <v>36</v>
      </c>
      <c r="B65" s="3" t="s">
        <v>32</v>
      </c>
      <c r="C65" s="4">
        <v>16350</v>
      </c>
      <c r="D65" s="4">
        <v>17230</v>
      </c>
      <c r="E65" s="4">
        <v>22300</v>
      </c>
      <c r="F65" s="15">
        <v>20229</v>
      </c>
      <c r="G65" s="71"/>
    </row>
    <row r="66" spans="1:7" x14ac:dyDescent="0.25">
      <c r="A66" s="30" t="s">
        <v>19</v>
      </c>
      <c r="B66" s="3" t="s">
        <v>29</v>
      </c>
      <c r="C66" s="4"/>
      <c r="D66" s="4">
        <v>0</v>
      </c>
      <c r="E66" s="4">
        <v>0</v>
      </c>
      <c r="F66" s="15">
        <v>0</v>
      </c>
      <c r="G66" s="71"/>
    </row>
    <row r="67" spans="1:7" x14ac:dyDescent="0.25">
      <c r="A67" s="31">
        <v>38</v>
      </c>
      <c r="B67" s="9" t="s">
        <v>33</v>
      </c>
      <c r="C67" s="10"/>
      <c r="D67" s="10">
        <v>0</v>
      </c>
      <c r="E67" s="10">
        <v>0</v>
      </c>
      <c r="F67" s="16">
        <v>0</v>
      </c>
      <c r="G67" s="71"/>
    </row>
    <row r="68" spans="1:7" ht="15.75" thickBot="1" x14ac:dyDescent="0.3">
      <c r="A68" s="31" t="s">
        <v>21</v>
      </c>
      <c r="B68" s="9" t="s">
        <v>30</v>
      </c>
      <c r="C68" s="10">
        <v>308253</v>
      </c>
      <c r="D68" s="10">
        <v>241742</v>
      </c>
      <c r="E68" s="10">
        <v>257000</v>
      </c>
      <c r="F68" s="16">
        <v>297400</v>
      </c>
      <c r="G68" s="71"/>
    </row>
    <row r="69" spans="1:7" ht="15.75" thickBot="1" x14ac:dyDescent="0.3">
      <c r="A69" s="13" t="s">
        <v>34</v>
      </c>
      <c r="B69" s="11" t="s">
        <v>9</v>
      </c>
      <c r="C69" s="12">
        <f>SUM(C70:C78)</f>
        <v>519249</v>
      </c>
      <c r="D69" s="12">
        <f t="shared" ref="D69:F69" si="28">SUM(D70:D78)</f>
        <v>385560</v>
      </c>
      <c r="E69" s="12">
        <f>SUM(E70:E78)</f>
        <v>317847</v>
      </c>
      <c r="F69" s="24">
        <f t="shared" si="28"/>
        <v>584761</v>
      </c>
      <c r="G69" s="71"/>
    </row>
    <row r="70" spans="1:7" x14ac:dyDescent="0.25">
      <c r="A70" s="29" t="s">
        <v>12</v>
      </c>
      <c r="B70" s="6" t="s">
        <v>27</v>
      </c>
      <c r="C70" s="2">
        <v>231977</v>
      </c>
      <c r="D70" s="2">
        <v>198554</v>
      </c>
      <c r="E70" s="2">
        <v>169100</v>
      </c>
      <c r="F70" s="14">
        <v>218000</v>
      </c>
      <c r="G70" s="71"/>
    </row>
    <row r="71" spans="1:7" x14ac:dyDescent="0.25">
      <c r="A71" s="30" t="s">
        <v>17</v>
      </c>
      <c r="B71" s="3" t="s">
        <v>26</v>
      </c>
      <c r="C71" s="4">
        <v>169348</v>
      </c>
      <c r="D71" s="4">
        <v>117765</v>
      </c>
      <c r="E71" s="4">
        <v>127102</v>
      </c>
      <c r="F71" s="15">
        <v>231761</v>
      </c>
      <c r="G71" s="71"/>
    </row>
    <row r="72" spans="1:7" x14ac:dyDescent="0.25">
      <c r="A72" s="30" t="s">
        <v>18</v>
      </c>
      <c r="B72" s="3" t="s">
        <v>28</v>
      </c>
      <c r="C72" s="4">
        <v>7</v>
      </c>
      <c r="D72" s="4"/>
      <c r="E72" s="4">
        <v>0</v>
      </c>
      <c r="F72" s="15">
        <v>0</v>
      </c>
      <c r="G72" s="71"/>
    </row>
    <row r="73" spans="1:7" x14ac:dyDescent="0.25">
      <c r="A73" s="30" t="s">
        <v>24</v>
      </c>
      <c r="B73" s="3" t="s">
        <v>32</v>
      </c>
      <c r="C73" s="4"/>
      <c r="D73" s="4"/>
      <c r="E73" s="4">
        <v>0</v>
      </c>
      <c r="F73" s="15">
        <v>0</v>
      </c>
      <c r="G73" s="71"/>
    </row>
    <row r="74" spans="1:7" x14ac:dyDescent="0.25">
      <c r="A74" s="30" t="s">
        <v>19</v>
      </c>
      <c r="B74" s="3" t="s">
        <v>29</v>
      </c>
      <c r="C74" s="4"/>
      <c r="D74" s="4"/>
      <c r="E74" s="4">
        <v>0</v>
      </c>
      <c r="F74" s="15">
        <v>48000</v>
      </c>
      <c r="G74" s="71"/>
    </row>
    <row r="75" spans="1:7" x14ac:dyDescent="0.25">
      <c r="A75" s="30" t="s">
        <v>22</v>
      </c>
      <c r="B75" s="3" t="s">
        <v>33</v>
      </c>
      <c r="C75" s="4"/>
      <c r="D75" s="4"/>
      <c r="E75" s="4">
        <v>0</v>
      </c>
      <c r="F75" s="15">
        <v>0</v>
      </c>
      <c r="G75" s="71"/>
    </row>
    <row r="76" spans="1:7" x14ac:dyDescent="0.25">
      <c r="A76" s="30" t="s">
        <v>20</v>
      </c>
      <c r="B76" s="3" t="s">
        <v>35</v>
      </c>
      <c r="C76" s="4"/>
      <c r="D76" s="4"/>
      <c r="E76" s="4">
        <v>0</v>
      </c>
      <c r="F76" s="15">
        <v>0</v>
      </c>
      <c r="G76" s="71"/>
    </row>
    <row r="77" spans="1:7" x14ac:dyDescent="0.25">
      <c r="A77" s="30" t="s">
        <v>21</v>
      </c>
      <c r="B77" s="3" t="s">
        <v>30</v>
      </c>
      <c r="C77" s="4">
        <v>117917</v>
      </c>
      <c r="D77" s="4">
        <v>69241</v>
      </c>
      <c r="E77" s="4">
        <v>21645</v>
      </c>
      <c r="F77" s="15">
        <v>87000</v>
      </c>
      <c r="G77" s="71"/>
    </row>
    <row r="78" spans="1:7" ht="15.75" thickBot="1" x14ac:dyDescent="0.3">
      <c r="A78" s="31" t="s">
        <v>23</v>
      </c>
      <c r="B78" s="9" t="s">
        <v>31</v>
      </c>
      <c r="C78" s="10"/>
      <c r="D78" s="10"/>
      <c r="E78" s="10">
        <v>0</v>
      </c>
      <c r="F78" s="16">
        <v>0</v>
      </c>
      <c r="G78" s="71"/>
    </row>
    <row r="79" spans="1:7" ht="15.75" thickBot="1" x14ac:dyDescent="0.3">
      <c r="A79" s="13" t="s">
        <v>36</v>
      </c>
      <c r="B79" s="11" t="s">
        <v>10</v>
      </c>
      <c r="C79" s="12">
        <f>SUM(C80:C85)</f>
        <v>1711</v>
      </c>
      <c r="D79" s="12">
        <f t="shared" ref="D79:F79" si="29">SUM(D80:D85)</f>
        <v>26545</v>
      </c>
      <c r="E79" s="12">
        <f t="shared" si="29"/>
        <v>21000</v>
      </c>
      <c r="F79" s="24">
        <f t="shared" si="29"/>
        <v>21000</v>
      </c>
      <c r="G79" s="71"/>
    </row>
    <row r="80" spans="1:7" x14ac:dyDescent="0.25">
      <c r="A80" s="29" t="s">
        <v>12</v>
      </c>
      <c r="B80" s="6" t="s">
        <v>27</v>
      </c>
      <c r="C80" s="2"/>
      <c r="D80" s="2"/>
      <c r="E80" s="2">
        <v>0</v>
      </c>
      <c r="F80" s="14">
        <v>0</v>
      </c>
      <c r="G80" s="71"/>
    </row>
    <row r="81" spans="1:7" x14ac:dyDescent="0.25">
      <c r="A81" s="30" t="s">
        <v>17</v>
      </c>
      <c r="B81" s="3" t="s">
        <v>26</v>
      </c>
      <c r="C81" s="4">
        <v>1711</v>
      </c>
      <c r="D81" s="4">
        <v>6637</v>
      </c>
      <c r="E81" s="4">
        <v>12000</v>
      </c>
      <c r="F81" s="15">
        <v>12000</v>
      </c>
      <c r="G81" s="71"/>
    </row>
    <row r="82" spans="1:7" x14ac:dyDescent="0.25">
      <c r="A82" s="30" t="s">
        <v>18</v>
      </c>
      <c r="B82" s="3" t="s">
        <v>28</v>
      </c>
      <c r="C82" s="4"/>
      <c r="D82" s="4"/>
      <c r="E82" s="4"/>
      <c r="F82" s="15"/>
      <c r="G82" s="71"/>
    </row>
    <row r="83" spans="1:7" x14ac:dyDescent="0.25">
      <c r="A83" s="30" t="s">
        <v>20</v>
      </c>
      <c r="B83" s="3" t="s">
        <v>35</v>
      </c>
      <c r="C83" s="4"/>
      <c r="D83" s="4"/>
      <c r="E83" s="4"/>
      <c r="F83" s="15"/>
      <c r="G83" s="71"/>
    </row>
    <row r="84" spans="1:7" x14ac:dyDescent="0.25">
      <c r="A84" s="30" t="s">
        <v>21</v>
      </c>
      <c r="B84" s="3" t="s">
        <v>30</v>
      </c>
      <c r="C84" s="4"/>
      <c r="D84" s="4">
        <v>19908</v>
      </c>
      <c r="E84" s="4">
        <v>9000</v>
      </c>
      <c r="F84" s="15">
        <v>9000</v>
      </c>
      <c r="G84" s="71"/>
    </row>
    <row r="85" spans="1:7" ht="15.75" thickBot="1" x14ac:dyDescent="0.3">
      <c r="A85" s="32" t="s">
        <v>23</v>
      </c>
      <c r="B85" s="17" t="s">
        <v>31</v>
      </c>
      <c r="C85" s="18"/>
      <c r="D85" s="18"/>
      <c r="E85" s="18"/>
      <c r="F85" s="19"/>
      <c r="G85" s="71"/>
    </row>
    <row r="86" spans="1:7" ht="15.75" thickBot="1" x14ac:dyDescent="0.3">
      <c r="A86" s="13">
        <v>71</v>
      </c>
      <c r="B86" s="11" t="s">
        <v>50</v>
      </c>
      <c r="C86" s="12">
        <f>C87</f>
        <v>1865</v>
      </c>
      <c r="D86" s="12">
        <f t="shared" ref="D86:F86" si="30">D87</f>
        <v>700</v>
      </c>
      <c r="E86" s="12">
        <f t="shared" si="30"/>
        <v>0</v>
      </c>
      <c r="F86" s="24">
        <f t="shared" si="30"/>
        <v>90000</v>
      </c>
      <c r="G86" s="71"/>
    </row>
    <row r="87" spans="1:7" ht="15.75" thickBot="1" x14ac:dyDescent="0.3">
      <c r="A87" s="32" t="s">
        <v>17</v>
      </c>
      <c r="B87" s="17" t="s">
        <v>26</v>
      </c>
      <c r="C87" s="18">
        <v>1865</v>
      </c>
      <c r="D87" s="18">
        <v>700</v>
      </c>
      <c r="E87" s="18">
        <v>0</v>
      </c>
      <c r="F87" s="19">
        <v>90000</v>
      </c>
      <c r="G87" s="71"/>
    </row>
    <row r="89" spans="1:7" x14ac:dyDescent="0.25">
      <c r="A89" s="56" t="s">
        <v>53</v>
      </c>
      <c r="C89" s="5"/>
      <c r="E89" s="57"/>
      <c r="F89" s="57"/>
    </row>
    <row r="90" spans="1:7" x14ac:dyDescent="0.25">
      <c r="E90" s="76" t="s">
        <v>51</v>
      </c>
      <c r="F90" s="76"/>
    </row>
    <row r="91" spans="1:7" x14ac:dyDescent="0.25">
      <c r="E91" s="57"/>
      <c r="F91" s="57"/>
    </row>
    <row r="93" spans="1:7" x14ac:dyDescent="0.25">
      <c r="E93" s="76" t="s">
        <v>52</v>
      </c>
      <c r="F93" s="76"/>
    </row>
  </sheetData>
  <mergeCells count="3">
    <mergeCell ref="E90:F90"/>
    <mergeCell ref="E93:F93"/>
    <mergeCell ref="A1:F1"/>
  </mergeCells>
  <pageMargins left="0.31496062992125984" right="0.31496062992125984" top="0.74803149606299213" bottom="0.74803149606299213" header="0.31496062992125984" footer="0.31496062992125984"/>
  <pageSetup paperSize="9" fitToHeight="0" orientation="landscape" r:id="rId1"/>
  <rowBreaks count="3" manualBreakCount="3">
    <brk id="27" max="6" man="1"/>
    <brk id="52" max="6" man="1"/>
    <brk id="7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TFRi - posebni dio </vt:lpstr>
      <vt:lpstr>'TFRi - posebni dio '!Print_Area</vt:lpstr>
      <vt:lpstr>'TFRi - posebni dio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Windows User</cp:lastModifiedBy>
  <cp:lastPrinted>2024-12-05T11:57:10Z</cp:lastPrinted>
  <dcterms:created xsi:type="dcterms:W3CDTF">2022-10-31T10:11:38Z</dcterms:created>
  <dcterms:modified xsi:type="dcterms:W3CDTF">2024-12-05T11:57:19Z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