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esktop\1.FP 2025-2027 dokumenti od 13.12.2024-uskladjenje DP\"/>
    </mc:Choice>
  </mc:AlternateContent>
  <bookViews>
    <workbookView xWindow="0" yWindow="0" windowWidth="28740" windowHeight="10830"/>
  </bookViews>
  <sheets>
    <sheet name="TFRi - posebni dio " sheetId="7" r:id="rId1"/>
  </sheets>
  <definedNames>
    <definedName name="_xlnm.Print_Area" localSheetId="0">'TFRi - posebni dio '!$A$1:$G$103</definedName>
    <definedName name="_xlnm.Print_Titles" localSheetId="0">'TFRi - posebni dio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7" l="1"/>
  <c r="D4" i="7"/>
  <c r="D15" i="7"/>
  <c r="C10" i="7" l="1"/>
  <c r="D10" i="7"/>
  <c r="G10" i="7"/>
  <c r="E50" i="7"/>
  <c r="E38" i="7"/>
  <c r="G90" i="7"/>
  <c r="D90" i="7"/>
  <c r="C90" i="7"/>
  <c r="E91" i="7"/>
  <c r="E10" i="7" s="1"/>
  <c r="G91" i="7"/>
  <c r="F91" i="7"/>
  <c r="F10" i="7" s="1"/>
  <c r="D91" i="7"/>
  <c r="C91" i="7"/>
  <c r="C42" i="7"/>
  <c r="G42" i="7"/>
  <c r="F42" i="7"/>
  <c r="D42" i="7"/>
  <c r="F90" i="7" l="1"/>
  <c r="E90" i="7"/>
  <c r="E37" i="7"/>
  <c r="D56" i="7"/>
  <c r="C34" i="7"/>
  <c r="C35" i="7"/>
  <c r="G34" i="7"/>
  <c r="F34" i="7"/>
  <c r="E34" i="7"/>
  <c r="G35" i="7"/>
  <c r="F35" i="7"/>
  <c r="E35" i="7"/>
  <c r="D34" i="7"/>
  <c r="D35" i="7"/>
  <c r="D30" i="7"/>
  <c r="D29" i="7"/>
  <c r="D50" i="7" l="1"/>
  <c r="D88" i="7"/>
  <c r="D12" i="7" s="1"/>
  <c r="E88" i="7"/>
  <c r="E12" i="7" s="1"/>
  <c r="F88" i="7"/>
  <c r="F12" i="7" s="1"/>
  <c r="G88" i="7"/>
  <c r="G12" i="7" s="1"/>
  <c r="C88" i="7"/>
  <c r="C12" i="7" s="1"/>
  <c r="E30" i="7" l="1"/>
  <c r="E71" i="7" l="1"/>
  <c r="E63" i="7"/>
  <c r="C50" i="7"/>
  <c r="G50" i="7"/>
  <c r="F50" i="7"/>
  <c r="E8" i="7" l="1"/>
  <c r="D20" i="7"/>
  <c r="D19" i="7" s="1"/>
  <c r="E20" i="7"/>
  <c r="E19" i="7" s="1"/>
  <c r="F20" i="7"/>
  <c r="F19" i="7" s="1"/>
  <c r="G20" i="7"/>
  <c r="G19" i="7" s="1"/>
  <c r="E29" i="7"/>
  <c r="F29" i="7"/>
  <c r="G29" i="7"/>
  <c r="F30" i="7"/>
  <c r="G30" i="7"/>
  <c r="E15" i="7"/>
  <c r="E4" i="7" s="1"/>
  <c r="F15" i="7"/>
  <c r="G15" i="7"/>
  <c r="D38" i="7"/>
  <c r="D37" i="7" s="1"/>
  <c r="F38" i="7"/>
  <c r="F37" i="7" s="1"/>
  <c r="G38" i="7"/>
  <c r="G37" i="7" s="1"/>
  <c r="E56" i="7"/>
  <c r="E5" i="7" s="1"/>
  <c r="F56" i="7"/>
  <c r="G56" i="7"/>
  <c r="D63" i="7"/>
  <c r="D6" i="7" s="1"/>
  <c r="E6" i="7"/>
  <c r="F63" i="7"/>
  <c r="F6" i="7" s="1"/>
  <c r="G63" i="7"/>
  <c r="G6" i="7" s="1"/>
  <c r="D71" i="7"/>
  <c r="D8" i="7" s="1"/>
  <c r="F71" i="7"/>
  <c r="F8" i="7" s="1"/>
  <c r="G71" i="7"/>
  <c r="G8" i="7" s="1"/>
  <c r="D81" i="7"/>
  <c r="D9" i="7" s="1"/>
  <c r="E81" i="7"/>
  <c r="E9" i="7" s="1"/>
  <c r="F81" i="7"/>
  <c r="F9" i="7" s="1"/>
  <c r="G81" i="7"/>
  <c r="G9" i="7" s="1"/>
  <c r="E55" i="7" l="1"/>
  <c r="G4" i="7"/>
  <c r="F4" i="7"/>
  <c r="G5" i="7"/>
  <c r="G55" i="7"/>
  <c r="F5" i="7"/>
  <c r="F55" i="7"/>
  <c r="D5" i="7"/>
  <c r="D55" i="7"/>
  <c r="D14" i="7"/>
  <c r="G14" i="7"/>
  <c r="F14" i="7"/>
  <c r="E14" i="7"/>
  <c r="G7" i="7"/>
  <c r="F7" i="7"/>
  <c r="E7" i="7"/>
  <c r="E3" i="7" s="1"/>
  <c r="D7" i="7"/>
  <c r="F13" i="7" l="1"/>
  <c r="E13" i="7"/>
  <c r="D13" i="7"/>
  <c r="G13" i="7"/>
  <c r="D3" i="7"/>
  <c r="G3" i="7"/>
  <c r="F3" i="7"/>
  <c r="C30" i="7"/>
  <c r="C15" i="7"/>
  <c r="C20" i="7"/>
  <c r="C19" i="7" s="1"/>
  <c r="C29" i="7"/>
  <c r="C38" i="7"/>
  <c r="C37" i="7" s="1"/>
  <c r="C56" i="7"/>
  <c r="C63" i="7"/>
  <c r="C6" i="7" s="1"/>
  <c r="C71" i="7"/>
  <c r="C8" i="7" s="1"/>
  <c r="C81" i="7"/>
  <c r="C9" i="7" s="1"/>
  <c r="C4" i="7" l="1"/>
  <c r="C55" i="7"/>
  <c r="C7" i="7"/>
  <c r="C14" i="7"/>
  <c r="C5" i="7"/>
  <c r="C13" i="7" l="1"/>
  <c r="C3" i="7"/>
</calcChain>
</file>

<file path=xl/sharedStrings.xml><?xml version="1.0" encoding="utf-8"?>
<sst xmlns="http://schemas.openxmlformats.org/spreadsheetml/2006/main" count="166" uniqueCount="61">
  <si>
    <t>Opći prihodi i primici</t>
  </si>
  <si>
    <t>A621002</t>
  </si>
  <si>
    <t>REDOVNA DJELATNOST SVEUČILIŠTA U RIJECI</t>
  </si>
  <si>
    <t>PRAVOMOĆNE SUDSKE PRESUDE</t>
  </si>
  <si>
    <t>A622122</t>
  </si>
  <si>
    <t>PROGRAMSKO FINANCIRANJE JAVNIH VISOKIH UČILIŠTA</t>
  </si>
  <si>
    <t>43</t>
  </si>
  <si>
    <t>Ostali prihodi za posebne namjene</t>
  </si>
  <si>
    <t>Pomoći EU</t>
  </si>
  <si>
    <t>Ostale pomoći</t>
  </si>
  <si>
    <t>Donacije</t>
  </si>
  <si>
    <t>EU PROJEKTI SVEUČILIŠTA U RIJECI (IZ EVIDENCIJSKIH PRIHODA)</t>
  </si>
  <si>
    <t>31</t>
  </si>
  <si>
    <t>Vlastiti prihodi</t>
  </si>
  <si>
    <t>REDOVNA DJELATNOST SVEUČILIŠTA U RIJECI (IZ EVIDENCIJSKIH PRIHODA)</t>
  </si>
  <si>
    <t>Mehanizam za oporavak i otpornost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</si>
  <si>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</si>
  <si>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</si>
  <si>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</si>
  <si>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</si>
  <si>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</si>
  <si>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</si>
  <si>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</si>
  <si>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</si>
  <si>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</si>
  <si>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</si>
  <si>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</si>
  <si>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</si>
  <si>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</si>
  <si>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</si>
  <si>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</si>
  <si>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</si>
  <si>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</si>
  <si>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</si>
  <si>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52</t>
  </si>
  <si>
    <t>Rashodi za nabavu neproizvedene dugotrajne imovine</t>
  </si>
  <si>
    <t>61</t>
  </si>
  <si>
    <t>PROJEKCIJA 
ZA 2026.</t>
  </si>
  <si>
    <t xml:space="preserve">A679089 </t>
  </si>
  <si>
    <t xml:space="preserve">A621181 </t>
  </si>
  <si>
    <t>UKUPNO IZVORI</t>
  </si>
  <si>
    <t xml:space="preserve">UKUPNO AKTIVNOSTI </t>
  </si>
  <si>
    <r>
      <t xml:space="preserve">BROJČANA OZNAKA PRORAČUNSKOG KORISNIKA:  
</t>
    </r>
    <r>
      <rPr>
        <b/>
        <sz val="10"/>
        <color rgb="FF7030A0"/>
        <rFont val="Arial"/>
        <family val="2"/>
      </rPr>
      <t>2151</t>
    </r>
  </si>
  <si>
    <t>A679072</t>
  </si>
  <si>
    <t>Prihodi od nefinanc. im. i nadoknade štete s naslova osiguranja</t>
  </si>
  <si>
    <t>Dekan:</t>
  </si>
  <si>
    <t>Prof. dr. sc. Lado Kranjčević</t>
  </si>
  <si>
    <t>FINANCIJSKI PLAN ZA 2025. I PROJEKCIJE ZA 2026. I 2027. GODINU
POSEBNI DIO</t>
  </si>
  <si>
    <t>IZVRŠENJE
2023.</t>
  </si>
  <si>
    <t>TEKUĆI PLAN
2024.</t>
  </si>
  <si>
    <t>PLAN 
ZA 2025.</t>
  </si>
  <si>
    <t>PROJEKCIJA 
ZA 2027.</t>
  </si>
  <si>
    <t>A621183</t>
  </si>
  <si>
    <t>STIPENDIJE I ŠKOLARINE ZA DOKTORSKI STUDIJ</t>
  </si>
  <si>
    <t>K679128</t>
  </si>
  <si>
    <t>35</t>
  </si>
  <si>
    <t>Subvencije</t>
  </si>
  <si>
    <t>Prihodi od prodaje nefinanc. im. i nadoknade štete s naslova osiguranja</t>
  </si>
  <si>
    <t>POBOLJ.UČINK.JAV.ULAG.NA PODR.ISTRAŽ.,RAZV. I INOV.-NPOO (C3.2.R3)</t>
  </si>
  <si>
    <r>
      <t xml:space="preserve">NAZIV PRORAČUNSKOG KORISNIKA:                    
</t>
    </r>
    <r>
      <rPr>
        <b/>
        <sz val="10"/>
        <color rgb="FF7030A0"/>
        <rFont val="Arial"/>
        <family val="2"/>
      </rPr>
      <t>SVEUČILIŠTE U RIJECI - TEHNIČKI FAKULTET</t>
    </r>
  </si>
  <si>
    <t>U Rijeci, 16.12.2024.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</si>
</sst>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7030A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3" applyProtection="0">
      <alignment vertical="center"/>
    </xf>
    <xf numFmtId="4" fontId="12" fillId="21" borderId="3" applyNumberFormat="0" applyProtection="0">
      <alignment horizontal="left" vertical="center" indent="1"/>
    </xf>
    <xf numFmtId="4" fontId="12" fillId="22" borderId="3" applyNumberFormat="0" applyProtection="0">
      <alignment horizontal="right" vertical="center"/>
    </xf>
    <xf numFmtId="4" fontId="12" fillId="5" borderId="3" applyNumberFormat="0" applyProtection="0">
      <alignment horizontal="left" vertical="center" indent="1"/>
    </xf>
    <xf numFmtId="4" fontId="12" fillId="23" borderId="3" applyNumberFormat="0" applyProtection="0">
      <alignment vertical="center"/>
    </xf>
    <xf numFmtId="0" fontId="12" fillId="24" borderId="3" applyNumberFormat="0" applyProtection="0">
      <alignment horizontal="left" vertical="center" indent="1"/>
    </xf>
    <xf numFmtId="0" fontId="12" fillId="25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wrapText="1" indent="1"/>
    </xf>
    <xf numFmtId="0" fontId="12" fillId="26" borderId="3" applyNumberFormat="0" applyProtection="0">
      <alignment horizontal="left" vertical="center" indent="1"/>
    </xf>
    <xf numFmtId="4" fontId="12" fillId="0" borderId="3" applyNumberFormat="0" applyProtection="0">
      <alignment horizontal="right" vertical="center"/>
    </xf>
  </cellStyleXfs>
  <cellXfs count="81">
    <xf numFmtId="0" fontId="0" fillId="0" borderId="0" xfId="0"/>
    <xf numFmtId="0" fontId="0" fillId="0" borderId="0" xfId="0" applyFill="1"/>
    <xf numFmtId="3" fontId="12" fillId="0" borderId="4" xfId="50" applyNumberFormat="1" applyFill="1" applyBorder="1">
      <alignment horizontal="right" vertical="center"/>
    </xf>
    <xf numFmtId="0" fontId="12" fillId="0" borderId="3" xfId="49" quotePrefix="1" applyFill="1" applyBorder="1">
      <alignment horizontal="left" vertical="center" indent="1"/>
    </xf>
    <xf numFmtId="3" fontId="12" fillId="0" borderId="3" xfId="50" applyNumberFormat="1" applyFill="1" applyBorder="1">
      <alignment horizontal="right" vertical="center"/>
    </xf>
    <xf numFmtId="3" fontId="0" fillId="0" borderId="0" xfId="0" applyNumberFormat="1" applyFill="1"/>
    <xf numFmtId="0" fontId="12" fillId="0" borderId="4" xfId="49" quotePrefix="1" applyFill="1" applyBorder="1">
      <alignment horizontal="left" vertical="center" indent="1"/>
    </xf>
    <xf numFmtId="0" fontId="13" fillId="29" borderId="5" xfId="0" quotePrefix="1" applyFont="1" applyFill="1" applyBorder="1" applyAlignment="1">
      <alignment horizontal="center" vertical="center" wrapText="1"/>
    </xf>
    <xf numFmtId="0" fontId="13" fillId="29" borderId="6" xfId="0" quotePrefix="1" applyFont="1" applyFill="1" applyBorder="1" applyAlignment="1">
      <alignment horizontal="center" vertical="center" wrapText="1"/>
    </xf>
    <xf numFmtId="0" fontId="12" fillId="0" borderId="7" xfId="49" quotePrefix="1" applyFill="1" applyBorder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27" borderId="9" xfId="49" quotePrefix="1" applyFill="1" applyBorder="1">
      <alignment horizontal="left" vertical="center" indent="1"/>
    </xf>
    <xf numFmtId="3" fontId="12" fillId="27" borderId="9" xfId="50" applyNumberFormat="1" applyFill="1" applyBorder="1">
      <alignment horizontal="right" vertical="center"/>
    </xf>
    <xf numFmtId="0" fontId="12" fillId="27" borderId="8" xfId="49" quotePrefix="1" applyFill="1" applyBorder="1" applyAlignment="1">
      <alignment horizontal="center" vertical="center"/>
    </xf>
    <xf numFmtId="3" fontId="12" fillId="0" borderId="14" xfId="50" applyNumberFormat="1" applyFill="1" applyBorder="1">
      <alignment horizontal="right" vertical="center"/>
    </xf>
    <xf numFmtId="3" fontId="12" fillId="0" borderId="16" xfId="50" applyNumberFormat="1" applyFill="1" applyBorder="1">
      <alignment horizontal="right" vertical="center"/>
    </xf>
    <xf numFmtId="3" fontId="12" fillId="0" borderId="18" xfId="50" applyNumberFormat="1" applyFill="1" applyBorder="1">
      <alignment horizontal="right" vertical="center"/>
    </xf>
    <xf numFmtId="0" fontId="12" fillId="0" borderId="20" xfId="49" quotePrefix="1" applyFill="1" applyBorder="1">
      <alignment horizontal="left" vertical="center" indent="1"/>
    </xf>
    <xf numFmtId="3" fontId="12" fillId="0" borderId="20" xfId="50" applyNumberFormat="1" applyFill="1" applyBorder="1">
      <alignment horizontal="right" vertical="center"/>
    </xf>
    <xf numFmtId="3" fontId="12" fillId="0" borderId="21" xfId="50" applyNumberFormat="1" applyFill="1" applyBorder="1">
      <alignment horizontal="right" vertical="center"/>
    </xf>
    <xf numFmtId="0" fontId="13" fillId="30" borderId="10" xfId="0" quotePrefix="1" applyFont="1" applyFill="1" applyBorder="1" applyAlignment="1">
      <alignment horizontal="center" vertical="center" wrapText="1"/>
    </xf>
    <xf numFmtId="0" fontId="13" fillId="30" borderId="11" xfId="0" quotePrefix="1" applyFont="1" applyFill="1" applyBorder="1" applyAlignment="1">
      <alignment horizontal="center" vertical="center" wrapText="1"/>
    </xf>
    <xf numFmtId="0" fontId="13" fillId="30" borderId="11" xfId="0" applyNumberFormat="1" applyFont="1" applyFill="1" applyBorder="1" applyAlignment="1" applyProtection="1">
      <alignment horizontal="center" vertical="center" wrapText="1"/>
    </xf>
    <xf numFmtId="0" fontId="13" fillId="30" borderId="12" xfId="0" applyNumberFormat="1" applyFont="1" applyFill="1" applyBorder="1" applyAlignment="1" applyProtection="1">
      <alignment horizontal="center" vertical="center" wrapText="1"/>
    </xf>
    <xf numFmtId="3" fontId="12" fillId="27" borderId="23" xfId="50" applyNumberFormat="1" applyFill="1" applyBorder="1">
      <alignment horizontal="right" vertical="center"/>
    </xf>
    <xf numFmtId="0" fontId="0" fillId="0" borderId="0" xfId="0" applyFill="1" applyAlignment="1">
      <alignment horizontal="center"/>
    </xf>
    <xf numFmtId="0" fontId="14" fillId="27" borderId="13" xfId="49" quotePrefix="1" applyFont="1" applyFill="1" applyBorder="1" applyAlignment="1">
      <alignment horizontal="center" vertical="center"/>
    </xf>
    <xf numFmtId="0" fontId="14" fillId="27" borderId="15" xfId="49" quotePrefix="1" applyFont="1" applyFill="1" applyBorder="1" applyAlignment="1">
      <alignment horizontal="center" vertical="center"/>
    </xf>
    <xf numFmtId="0" fontId="12" fillId="29" borderId="8" xfId="49" quotePrefix="1" applyFill="1" applyBorder="1" applyAlignment="1">
      <alignment horizontal="center" vertical="center"/>
    </xf>
    <xf numFmtId="0" fontId="12" fillId="0" borderId="13" xfId="49" quotePrefix="1" applyFill="1" applyBorder="1" applyAlignment="1">
      <alignment horizontal="center" vertical="center"/>
    </xf>
    <xf numFmtId="0" fontId="12" fillId="0" borderId="15" xfId="49" quotePrefix="1" applyFill="1" applyBorder="1" applyAlignment="1">
      <alignment horizontal="center" vertical="center"/>
    </xf>
    <xf numFmtId="0" fontId="12" fillId="0" borderId="17" xfId="49" quotePrefix="1" applyFill="1" applyBorder="1" applyAlignment="1">
      <alignment horizontal="center" vertical="center"/>
    </xf>
    <xf numFmtId="0" fontId="12" fillId="0" borderId="19" xfId="49" quotePrefix="1" applyFill="1" applyBorder="1" applyAlignment="1">
      <alignment horizontal="center" vertical="center"/>
    </xf>
    <xf numFmtId="0" fontId="16" fillId="0" borderId="0" xfId="0" applyFont="1" applyFill="1"/>
    <xf numFmtId="3" fontId="12" fillId="27" borderId="25" xfId="50" applyNumberFormat="1" applyFill="1" applyBorder="1">
      <alignment horizontal="right" vertical="center"/>
    </xf>
    <xf numFmtId="3" fontId="12" fillId="0" borderId="24" xfId="50" applyNumberFormat="1" applyFill="1" applyBorder="1">
      <alignment horizontal="right" vertical="center"/>
    </xf>
    <xf numFmtId="0" fontId="0" fillId="0" borderId="24" xfId="0" applyFill="1" applyBorder="1"/>
    <xf numFmtId="0" fontId="12" fillId="27" borderId="26" xfId="49" quotePrefix="1" applyFill="1" applyBorder="1" applyAlignment="1">
      <alignment horizontal="center" vertical="center"/>
    </xf>
    <xf numFmtId="0" fontId="12" fillId="27" borderId="25" xfId="49" quotePrefix="1" applyFill="1" applyBorder="1">
      <alignment horizontal="left" vertical="center" indent="1"/>
    </xf>
    <xf numFmtId="0" fontId="12" fillId="0" borderId="24" xfId="49" quotePrefix="1" applyFill="1" applyBorder="1">
      <alignment horizontal="left" vertical="center" indent="1"/>
    </xf>
    <xf numFmtId="0" fontId="17" fillId="28" borderId="8" xfId="49" quotePrefix="1" applyFont="1" applyFill="1" applyBorder="1" applyAlignment="1">
      <alignment horizontal="center" vertical="center"/>
    </xf>
    <xf numFmtId="0" fontId="17" fillId="28" borderId="9" xfId="49" quotePrefix="1" applyFont="1" applyFill="1" applyBorder="1">
      <alignment horizontal="left" vertical="center" indent="1"/>
    </xf>
    <xf numFmtId="0" fontId="17" fillId="28" borderId="27" xfId="49" quotePrefix="1" applyFont="1" applyFill="1" applyBorder="1" applyAlignment="1">
      <alignment horizontal="center" vertical="center"/>
    </xf>
    <xf numFmtId="0" fontId="17" fillId="28" borderId="28" xfId="49" quotePrefix="1" applyFont="1" applyFill="1" applyBorder="1">
      <alignment horizontal="left" vertical="center" indent="1"/>
    </xf>
    <xf numFmtId="3" fontId="17" fillId="28" borderId="9" xfId="50" applyNumberFormat="1" applyFont="1" applyFill="1" applyBorder="1">
      <alignment horizontal="right" vertical="center"/>
    </xf>
    <xf numFmtId="3" fontId="17" fillId="28" borderId="23" xfId="50" applyNumberFormat="1" applyFont="1" applyFill="1" applyBorder="1">
      <alignment horizontal="right" vertical="center"/>
    </xf>
    <xf numFmtId="3" fontId="17" fillId="28" borderId="28" xfId="50" applyNumberFormat="1" applyFont="1" applyFill="1" applyBorder="1">
      <alignment horizontal="right" vertical="center"/>
    </xf>
    <xf numFmtId="0" fontId="12" fillId="31" borderId="28" xfId="49" quotePrefix="1" applyFill="1" applyBorder="1">
      <alignment horizontal="left" vertical="center" indent="1"/>
    </xf>
    <xf numFmtId="0" fontId="12" fillId="0" borderId="29" xfId="49" quotePrefix="1" applyFill="1" applyBorder="1">
      <alignment horizontal="left" vertical="center" indent="1"/>
    </xf>
    <xf numFmtId="0" fontId="14" fillId="27" borderId="19" xfId="49" quotePrefix="1" applyFont="1" applyFill="1" applyBorder="1" applyAlignment="1">
      <alignment horizontal="center" vertical="center"/>
    </xf>
    <xf numFmtId="3" fontId="12" fillId="31" borderId="3" xfId="50" applyNumberFormat="1" applyFill="1" applyBorder="1">
      <alignment horizontal="right" vertical="center"/>
    </xf>
    <xf numFmtId="3" fontId="12" fillId="0" borderId="24" xfId="50" applyNumberFormat="1" applyFont="1" applyFill="1" applyBorder="1">
      <alignment horizontal="right" vertical="center"/>
    </xf>
    <xf numFmtId="164" fontId="18" fillId="0" borderId="24" xfId="0" applyNumberFormat="1" applyFont="1" applyFill="1" applyBorder="1"/>
    <xf numFmtId="3" fontId="13" fillId="29" borderId="6" xfId="0" quotePrefix="1" applyNumberFormat="1" applyFont="1" applyFill="1" applyBorder="1" applyAlignment="1">
      <alignment horizontal="right" vertical="center" wrapText="1"/>
    </xf>
    <xf numFmtId="3" fontId="13" fillId="29" borderId="22" xfId="0" quotePrefix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3" fontId="12" fillId="27" borderId="31" xfId="50" applyNumberFormat="1" applyFill="1" applyBorder="1">
      <alignment horizontal="right" vertical="center"/>
    </xf>
    <xf numFmtId="0" fontId="12" fillId="0" borderId="32" xfId="49" quotePrefix="1" applyFill="1" applyBorder="1" applyAlignment="1">
      <alignment horizontal="center" vertical="center"/>
    </xf>
    <xf numFmtId="3" fontId="12" fillId="0" borderId="33" xfId="50" applyNumberFormat="1" applyFont="1" applyFill="1" applyBorder="1">
      <alignment horizontal="right" vertical="center"/>
    </xf>
    <xf numFmtId="3" fontId="12" fillId="0" borderId="33" xfId="50" applyNumberFormat="1" applyFill="1" applyBorder="1">
      <alignment horizontal="right" vertical="center"/>
    </xf>
    <xf numFmtId="3" fontId="17" fillId="28" borderId="34" xfId="50" applyNumberFormat="1" applyFont="1" applyFill="1" applyBorder="1">
      <alignment horizontal="right" vertical="center"/>
    </xf>
    <xf numFmtId="0" fontId="12" fillId="0" borderId="35" xfId="49" quotePrefix="1" applyFill="1" applyBorder="1" applyAlignment="1">
      <alignment horizontal="center" vertical="center"/>
    </xf>
    <xf numFmtId="0" fontId="12" fillId="0" borderId="36" xfId="49" quotePrefix="1" applyFill="1" applyBorder="1">
      <alignment horizontal="left" vertical="center" indent="1"/>
    </xf>
    <xf numFmtId="3" fontId="12" fillId="0" borderId="36" xfId="50" applyNumberFormat="1" applyFill="1" applyBorder="1">
      <alignment horizontal="right" vertical="center"/>
    </xf>
    <xf numFmtId="3" fontId="12" fillId="0" borderId="37" xfId="50" applyNumberFormat="1" applyFill="1" applyBorder="1">
      <alignment horizontal="right" vertical="center"/>
    </xf>
    <xf numFmtId="0" fontId="12" fillId="0" borderId="38" xfId="49" quotePrefix="1" applyFill="1" applyBorder="1" applyAlignment="1">
      <alignment horizontal="center" vertical="center"/>
    </xf>
    <xf numFmtId="3" fontId="12" fillId="0" borderId="29" xfId="50" applyNumberFormat="1" applyFill="1" applyBorder="1">
      <alignment horizontal="right" vertical="center"/>
    </xf>
    <xf numFmtId="3" fontId="12" fillId="0" borderId="39" xfId="50" applyNumberFormat="1" applyFill="1" applyBorder="1">
      <alignment horizontal="right" vertical="center"/>
    </xf>
    <xf numFmtId="0" fontId="12" fillId="0" borderId="0" xfId="49" quotePrefix="1" applyFill="1" applyBorder="1">
      <alignment horizontal="left" vertical="center" indent="1"/>
    </xf>
    <xf numFmtId="0" fontId="12" fillId="0" borderId="0" xfId="49" quotePrefix="1" applyFill="1" applyBorder="1" applyAlignment="1">
      <alignment horizontal="center" vertical="center"/>
    </xf>
    <xf numFmtId="3" fontId="12" fillId="0" borderId="0" xfId="50" applyNumberFormat="1" applyFill="1" applyBorder="1">
      <alignment horizontal="right" vertical="center"/>
    </xf>
    <xf numFmtId="3" fontId="12" fillId="0" borderId="4" xfId="50" applyNumberFormat="1" applyFont="1" applyFill="1" applyBorder="1">
      <alignment horizontal="right" vertical="center"/>
    </xf>
    <xf numFmtId="3" fontId="12" fillId="0" borderId="3" xfId="50" applyNumberFormat="1" applyFont="1" applyFill="1" applyBorder="1">
      <alignment horizontal="right" vertical="center"/>
    </xf>
    <xf numFmtId="3" fontId="12" fillId="0" borderId="7" xfId="50" applyNumberFormat="1" applyFont="1" applyFill="1" applyBorder="1">
      <alignment horizontal="right" vertical="center"/>
    </xf>
    <xf numFmtId="164" fontId="12" fillId="0" borderId="24" xfId="0" applyNumberFormat="1" applyFont="1" applyFill="1" applyBorder="1"/>
    <xf numFmtId="0" fontId="12" fillId="0" borderId="24" xfId="0" applyFont="1" applyFill="1" applyBorder="1"/>
    <xf numFmtId="0" fontId="1" fillId="30" borderId="11" xfId="0" quotePrefix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Normal" xfId="0" builtinId="0"/>
    <cellStyle name="Normal 2" xfId="3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zoomScale="110" zoomScaleNormal="110" zoomScaleSheetLayoutView="100" workbookViewId="0">
      <pane xSplit="2" ySplit="2" topLeftCell="C73" activePane="bottomRight" state="frozen"/>
      <selection pane="topRight" activeCell="C1" sqref="C1"/>
      <selection pane="bottomLeft" activeCell="A3" sqref="A3"/>
      <selection pane="bottomRight" activeCell="A97" sqref="A97"/>
    </sheetView>
  </sheetViews>
  <sheetFormatPr defaultRowHeight="15" x14ac:dyDescent="0.25"/>
  <cols>
    <col min="1" max="1" width="17.28515625" style="25" customWidth="1"/>
    <col min="2" max="2" width="57.85546875" style="1" customWidth="1"/>
    <col min="3" max="7" width="13.28515625" style="1" customWidth="1"/>
    <col min="8" max="16384" width="9.140625" style="1"/>
  </cols>
  <sheetData>
    <row r="1" spans="1:8" ht="44.25" customHeight="1" thickBot="1" x14ac:dyDescent="0.3">
      <c r="A1" s="78" t="s">
        <v>47</v>
      </c>
      <c r="B1" s="79"/>
      <c r="C1" s="79"/>
      <c r="D1" s="79"/>
      <c r="E1" s="79"/>
      <c r="F1" s="79"/>
      <c r="G1" s="79"/>
    </row>
    <row r="2" spans="1:8" ht="69.75" customHeight="1" thickBot="1" x14ac:dyDescent="0.3">
      <c r="A2" s="20" t="s">
        <v>42</v>
      </c>
      <c r="B2" s="21" t="s">
        <v>59</v>
      </c>
      <c r="C2" s="77" t="s">
        <v>48</v>
      </c>
      <c r="D2" s="21" t="s">
        <v>49</v>
      </c>
      <c r="E2" s="22" t="s">
        <v>50</v>
      </c>
      <c r="F2" s="22" t="s">
        <v>37</v>
      </c>
      <c r="G2" s="23" t="s">
        <v>51</v>
      </c>
    </row>
    <row r="3" spans="1:8" ht="15.75" thickBot="1" x14ac:dyDescent="0.3">
      <c r="A3" s="7"/>
      <c r="B3" s="8" t="s">
        <v>40</v>
      </c>
      <c r="C3" s="53">
        <f>SUM(C4:C12)</f>
        <v>8530486</v>
      </c>
      <c r="D3" s="53">
        <f>SUM(D4:D12)</f>
        <v>9717448</v>
      </c>
      <c r="E3" s="53">
        <f>SUM(E4:E12)</f>
        <v>16333924</v>
      </c>
      <c r="F3" s="53">
        <f t="shared" ref="F3:G3" si="0">SUM(F4:F12)</f>
        <v>10064215</v>
      </c>
      <c r="G3" s="54">
        <f t="shared" si="0"/>
        <v>9184884</v>
      </c>
    </row>
    <row r="4" spans="1:8" x14ac:dyDescent="0.25">
      <c r="A4" s="26">
        <v>11</v>
      </c>
      <c r="B4" s="6" t="s">
        <v>0</v>
      </c>
      <c r="C4" s="2">
        <f>C15+C20+C30+C35</f>
        <v>6198233</v>
      </c>
      <c r="D4" s="2">
        <f>D15+D20+D30+D35</f>
        <v>7393408</v>
      </c>
      <c r="E4" s="2">
        <f>E15+E20+E30+E35</f>
        <v>7816774</v>
      </c>
      <c r="F4" s="2">
        <f t="shared" ref="F4:G4" si="1">F15+F20+F30+F35</f>
        <v>7852765</v>
      </c>
      <c r="G4" s="14">
        <f t="shared" si="1"/>
        <v>7888935</v>
      </c>
    </row>
    <row r="5" spans="1:8" x14ac:dyDescent="0.25">
      <c r="A5" s="27">
        <v>31</v>
      </c>
      <c r="B5" s="3" t="s">
        <v>13</v>
      </c>
      <c r="C5" s="4">
        <f>C56</f>
        <v>222936</v>
      </c>
      <c r="D5" s="4">
        <f>D56</f>
        <v>305000</v>
      </c>
      <c r="E5" s="4">
        <f>E56</f>
        <v>300508</v>
      </c>
      <c r="F5" s="4">
        <f t="shared" ref="F5:G5" si="2">F56</f>
        <v>310000</v>
      </c>
      <c r="G5" s="15">
        <f t="shared" si="2"/>
        <v>313100</v>
      </c>
    </row>
    <row r="6" spans="1:8" x14ac:dyDescent="0.25">
      <c r="A6" s="27">
        <v>43</v>
      </c>
      <c r="B6" s="3" t="s">
        <v>7</v>
      </c>
      <c r="C6" s="4">
        <f>C63</f>
        <v>941514</v>
      </c>
      <c r="D6" s="4">
        <f>D63</f>
        <v>1063500</v>
      </c>
      <c r="E6" s="4">
        <f t="shared" ref="E6:G6" si="3">E63</f>
        <v>959944</v>
      </c>
      <c r="F6" s="4">
        <f t="shared" si="3"/>
        <v>628050</v>
      </c>
      <c r="G6" s="15">
        <f t="shared" si="3"/>
        <v>598100</v>
      </c>
    </row>
    <row r="7" spans="1:8" x14ac:dyDescent="0.25">
      <c r="A7" s="27">
        <v>51</v>
      </c>
      <c r="B7" s="3" t="s">
        <v>8</v>
      </c>
      <c r="C7" s="4">
        <f>C38</f>
        <v>43308</v>
      </c>
      <c r="D7" s="4">
        <f>D38</f>
        <v>143905</v>
      </c>
      <c r="E7" s="4">
        <f>E38</f>
        <v>164041</v>
      </c>
      <c r="F7" s="4">
        <f>F38</f>
        <v>132404</v>
      </c>
      <c r="G7" s="15">
        <f>G38</f>
        <v>63613</v>
      </c>
    </row>
    <row r="8" spans="1:8" x14ac:dyDescent="0.25">
      <c r="A8" s="27">
        <v>52</v>
      </c>
      <c r="B8" s="3" t="s">
        <v>9</v>
      </c>
      <c r="C8" s="4">
        <f>C42+C71</f>
        <v>1023912</v>
      </c>
      <c r="D8" s="4">
        <f>D42+D71</f>
        <v>678635</v>
      </c>
      <c r="E8" s="4">
        <f>E42+E71</f>
        <v>6793866</v>
      </c>
      <c r="F8" s="4">
        <f>F42+F71</f>
        <v>778378</v>
      </c>
      <c r="G8" s="15">
        <f>G42+G71</f>
        <v>213386</v>
      </c>
    </row>
    <row r="9" spans="1:8" x14ac:dyDescent="0.25">
      <c r="A9" s="27">
        <v>61</v>
      </c>
      <c r="B9" s="3" t="s">
        <v>10</v>
      </c>
      <c r="C9" s="4">
        <f t="shared" ref="C9:D9" si="4">C50+C81</f>
        <v>100583</v>
      </c>
      <c r="D9" s="4">
        <f t="shared" si="4"/>
        <v>43000</v>
      </c>
      <c r="E9" s="4">
        <f>E50+E81</f>
        <v>212593</v>
      </c>
      <c r="F9" s="4">
        <f t="shared" ref="F9:G9" si="5">F50+F81</f>
        <v>263895</v>
      </c>
      <c r="G9" s="15">
        <f t="shared" si="5"/>
        <v>107750</v>
      </c>
    </row>
    <row r="10" spans="1:8" x14ac:dyDescent="0.25">
      <c r="A10" s="27">
        <v>581</v>
      </c>
      <c r="B10" s="3" t="s">
        <v>15</v>
      </c>
      <c r="C10" s="4">
        <f>C91</f>
        <v>0</v>
      </c>
      <c r="D10" s="4">
        <f>D91</f>
        <v>0</v>
      </c>
      <c r="E10" s="4">
        <f>E91</f>
        <v>86198</v>
      </c>
      <c r="F10" s="4">
        <f t="shared" ref="F10:G10" si="6">F91</f>
        <v>98723</v>
      </c>
      <c r="G10" s="15">
        <f t="shared" si="6"/>
        <v>0</v>
      </c>
    </row>
    <row r="11" spans="1:8" x14ac:dyDescent="0.25">
      <c r="A11" s="27">
        <v>5761</v>
      </c>
      <c r="B11" s="48" t="s">
        <v>16</v>
      </c>
      <c r="C11" s="4"/>
      <c r="D11" s="4"/>
      <c r="E11" s="4"/>
      <c r="F11" s="4"/>
      <c r="G11" s="15"/>
    </row>
    <row r="12" spans="1:8" ht="15.75" thickBot="1" x14ac:dyDescent="0.3">
      <c r="A12" s="49">
        <v>71</v>
      </c>
      <c r="B12" s="47" t="s">
        <v>44</v>
      </c>
      <c r="C12" s="18">
        <f>C88</f>
        <v>0</v>
      </c>
      <c r="D12" s="18">
        <f>D88</f>
        <v>90000</v>
      </c>
      <c r="E12" s="18">
        <f t="shared" ref="E12:G12" si="7">E88</f>
        <v>0</v>
      </c>
      <c r="F12" s="18">
        <f t="shared" si="7"/>
        <v>0</v>
      </c>
      <c r="G12" s="19">
        <f t="shared" si="7"/>
        <v>0</v>
      </c>
    </row>
    <row r="13" spans="1:8" ht="15.75" thickBot="1" x14ac:dyDescent="0.3">
      <c r="A13" s="28"/>
      <c r="B13" s="8" t="s">
        <v>41</v>
      </c>
      <c r="C13" s="53">
        <f>C14+C19+C29+C34+C37+C55</f>
        <v>8530486</v>
      </c>
      <c r="D13" s="53">
        <f>D14+D19+D29+D34+D37+D55</f>
        <v>9717448</v>
      </c>
      <c r="E13" s="53">
        <f>E14+E19+E29+E34+E37+E55</f>
        <v>16247726</v>
      </c>
      <c r="F13" s="53">
        <f>F14+F19+F29+F34+F37+F55</f>
        <v>9965492</v>
      </c>
      <c r="G13" s="54">
        <f>G14+G19+G29+G34+G37+G55</f>
        <v>9184884</v>
      </c>
    </row>
    <row r="14" spans="1:8" ht="15.75" thickBot="1" x14ac:dyDescent="0.3">
      <c r="A14" s="40" t="s">
        <v>1</v>
      </c>
      <c r="B14" s="41" t="s">
        <v>2</v>
      </c>
      <c r="C14" s="44">
        <f>C15</f>
        <v>5781637</v>
      </c>
      <c r="D14" s="44">
        <f t="shared" ref="D14:G14" si="8">D15</f>
        <v>6861332</v>
      </c>
      <c r="E14" s="44">
        <f t="shared" si="8"/>
        <v>7357707</v>
      </c>
      <c r="F14" s="44">
        <f t="shared" si="8"/>
        <v>7393698</v>
      </c>
      <c r="G14" s="45">
        <f t="shared" si="8"/>
        <v>7429868</v>
      </c>
    </row>
    <row r="15" spans="1:8" ht="15.75" thickBot="1" x14ac:dyDescent="0.3">
      <c r="A15" s="13" t="s">
        <v>25</v>
      </c>
      <c r="B15" s="11" t="s">
        <v>0</v>
      </c>
      <c r="C15" s="12">
        <f>SUM(C16:C18)</f>
        <v>5781637</v>
      </c>
      <c r="D15" s="12">
        <f>SUM(D16:D18)</f>
        <v>6861332</v>
      </c>
      <c r="E15" s="12">
        <f t="shared" ref="E15:G15" si="9">SUM(E16:E18)</f>
        <v>7357707</v>
      </c>
      <c r="F15" s="12">
        <f t="shared" si="9"/>
        <v>7393698</v>
      </c>
      <c r="G15" s="24">
        <f t="shared" si="9"/>
        <v>7429868</v>
      </c>
      <c r="H15" s="33"/>
    </row>
    <row r="16" spans="1:8" x14ac:dyDescent="0.25">
      <c r="A16" s="29" t="s">
        <v>12</v>
      </c>
      <c r="B16" s="6" t="s">
        <v>27</v>
      </c>
      <c r="C16" s="2">
        <v>5631472</v>
      </c>
      <c r="D16" s="2">
        <v>6710609</v>
      </c>
      <c r="E16" s="2">
        <v>7198052</v>
      </c>
      <c r="F16" s="2">
        <v>7234043</v>
      </c>
      <c r="G16" s="14">
        <v>7270213</v>
      </c>
    </row>
    <row r="17" spans="1:8" x14ac:dyDescent="0.25">
      <c r="A17" s="30" t="s">
        <v>17</v>
      </c>
      <c r="B17" s="3" t="s">
        <v>26</v>
      </c>
      <c r="C17" s="4">
        <v>150165</v>
      </c>
      <c r="D17" s="4">
        <v>150723</v>
      </c>
      <c r="E17" s="4">
        <v>159655</v>
      </c>
      <c r="F17" s="4">
        <v>159655</v>
      </c>
      <c r="G17" s="15">
        <v>159655</v>
      </c>
    </row>
    <row r="18" spans="1:8" ht="15.75" thickBot="1" x14ac:dyDescent="0.3">
      <c r="A18" s="31" t="s">
        <v>22</v>
      </c>
      <c r="B18" s="9" t="s">
        <v>33</v>
      </c>
      <c r="C18" s="10"/>
      <c r="D18" s="10"/>
      <c r="E18" s="10"/>
      <c r="F18" s="10"/>
      <c r="G18" s="16"/>
    </row>
    <row r="19" spans="1:8" ht="15.75" thickBot="1" x14ac:dyDescent="0.3">
      <c r="A19" s="40" t="s">
        <v>4</v>
      </c>
      <c r="B19" s="41" t="s">
        <v>5</v>
      </c>
      <c r="C19" s="44">
        <f>C20</f>
        <v>406976</v>
      </c>
      <c r="D19" s="44">
        <f t="shared" ref="D19:G19" si="10">D20</f>
        <v>529203</v>
      </c>
      <c r="E19" s="44">
        <f t="shared" si="10"/>
        <v>459067</v>
      </c>
      <c r="F19" s="44">
        <f t="shared" si="10"/>
        <v>459067</v>
      </c>
      <c r="G19" s="45">
        <f t="shared" si="10"/>
        <v>459067</v>
      </c>
    </row>
    <row r="20" spans="1:8" ht="15.75" thickBot="1" x14ac:dyDescent="0.3">
      <c r="A20" s="13" t="s">
        <v>25</v>
      </c>
      <c r="B20" s="11" t="s">
        <v>0</v>
      </c>
      <c r="C20" s="12">
        <f>SUM(C21:C28)</f>
        <v>406976</v>
      </c>
      <c r="D20" s="12">
        <f t="shared" ref="D20:G20" si="11">SUM(D21:D28)</f>
        <v>529203</v>
      </c>
      <c r="E20" s="12">
        <f t="shared" si="11"/>
        <v>459067</v>
      </c>
      <c r="F20" s="12">
        <f t="shared" si="11"/>
        <v>459067</v>
      </c>
      <c r="G20" s="24">
        <f t="shared" si="11"/>
        <v>459067</v>
      </c>
      <c r="H20" s="33"/>
    </row>
    <row r="21" spans="1:8" x14ac:dyDescent="0.25">
      <c r="A21" s="29" t="s">
        <v>12</v>
      </c>
      <c r="B21" s="6" t="s">
        <v>27</v>
      </c>
      <c r="C21" s="2"/>
      <c r="D21" s="2"/>
      <c r="E21" s="2"/>
      <c r="F21" s="2"/>
      <c r="G21" s="14"/>
    </row>
    <row r="22" spans="1:8" x14ac:dyDescent="0.25">
      <c r="A22" s="30" t="s">
        <v>17</v>
      </c>
      <c r="B22" s="3" t="s">
        <v>26</v>
      </c>
      <c r="C22" s="4">
        <v>360217</v>
      </c>
      <c r="D22" s="4">
        <v>418700</v>
      </c>
      <c r="E22" s="4">
        <v>379014</v>
      </c>
      <c r="F22" s="4">
        <v>379014</v>
      </c>
      <c r="G22" s="15">
        <v>379014</v>
      </c>
    </row>
    <row r="23" spans="1:8" x14ac:dyDescent="0.25">
      <c r="A23" s="30" t="s">
        <v>18</v>
      </c>
      <c r="B23" s="3" t="s">
        <v>28</v>
      </c>
      <c r="C23" s="4">
        <v>2892</v>
      </c>
      <c r="D23" s="4">
        <v>2650</v>
      </c>
      <c r="E23" s="4">
        <v>1600</v>
      </c>
      <c r="F23" s="4">
        <v>1600</v>
      </c>
      <c r="G23" s="15">
        <v>1600</v>
      </c>
    </row>
    <row r="24" spans="1:8" x14ac:dyDescent="0.25">
      <c r="A24" s="30" t="s">
        <v>19</v>
      </c>
      <c r="B24" s="3" t="s">
        <v>29</v>
      </c>
      <c r="C24" s="4"/>
      <c r="D24" s="4"/>
      <c r="E24" s="4"/>
      <c r="F24" s="4"/>
      <c r="G24" s="15"/>
    </row>
    <row r="25" spans="1:8" x14ac:dyDescent="0.25">
      <c r="A25" s="30" t="s">
        <v>22</v>
      </c>
      <c r="B25" s="3" t="s">
        <v>33</v>
      </c>
      <c r="C25" s="4"/>
      <c r="D25" s="4"/>
      <c r="E25" s="4"/>
      <c r="F25" s="4"/>
      <c r="G25" s="15"/>
    </row>
    <row r="26" spans="1:8" x14ac:dyDescent="0.25">
      <c r="A26" s="30" t="s">
        <v>20</v>
      </c>
      <c r="B26" s="3" t="s">
        <v>35</v>
      </c>
      <c r="C26" s="4"/>
      <c r="D26" s="4"/>
      <c r="E26" s="4"/>
      <c r="F26" s="4"/>
      <c r="G26" s="15"/>
    </row>
    <row r="27" spans="1:8" x14ac:dyDescent="0.25">
      <c r="A27" s="66" t="s">
        <v>21</v>
      </c>
      <c r="B27" s="48" t="s">
        <v>30</v>
      </c>
      <c r="C27" s="67">
        <v>43867</v>
      </c>
      <c r="D27" s="67">
        <v>107853</v>
      </c>
      <c r="E27" s="67">
        <v>78453</v>
      </c>
      <c r="F27" s="67">
        <v>78453</v>
      </c>
      <c r="G27" s="68">
        <v>78453</v>
      </c>
    </row>
    <row r="28" spans="1:8" ht="15.75" thickBot="1" x14ac:dyDescent="0.3">
      <c r="A28" s="62" t="s">
        <v>23</v>
      </c>
      <c r="B28" s="63" t="s">
        <v>31</v>
      </c>
      <c r="C28" s="64"/>
      <c r="D28" s="64"/>
      <c r="E28" s="64"/>
      <c r="F28" s="64"/>
      <c r="G28" s="65"/>
    </row>
    <row r="29" spans="1:8" ht="15.75" thickBot="1" x14ac:dyDescent="0.3">
      <c r="A29" s="40" t="s">
        <v>39</v>
      </c>
      <c r="B29" s="41" t="s">
        <v>3</v>
      </c>
      <c r="C29" s="44">
        <f>SUM(C31:C33)</f>
        <v>8579</v>
      </c>
      <c r="D29" s="44">
        <f>SUM(D31:D33)</f>
        <v>0</v>
      </c>
      <c r="E29" s="44">
        <f t="shared" ref="E29:G29" si="12">SUM(E31:E33)</f>
        <v>0</v>
      </c>
      <c r="F29" s="44">
        <f t="shared" si="12"/>
        <v>0</v>
      </c>
      <c r="G29" s="45">
        <f t="shared" si="12"/>
        <v>0</v>
      </c>
    </row>
    <row r="30" spans="1:8" ht="15.75" thickBot="1" x14ac:dyDescent="0.3">
      <c r="A30" s="13" t="s">
        <v>25</v>
      </c>
      <c r="B30" s="11" t="s">
        <v>0</v>
      </c>
      <c r="C30" s="12">
        <f>SUM(C31:C33)</f>
        <v>8579</v>
      </c>
      <c r="D30" s="12">
        <f>SUM(D31:D33)</f>
        <v>0</v>
      </c>
      <c r="E30" s="12">
        <f>SUM(E31:E33)</f>
        <v>0</v>
      </c>
      <c r="F30" s="12">
        <f t="shared" ref="F30:G30" si="13">SUM(F31:F33)</f>
        <v>0</v>
      </c>
      <c r="G30" s="24">
        <f t="shared" si="13"/>
        <v>0</v>
      </c>
    </row>
    <row r="31" spans="1:8" x14ac:dyDescent="0.25">
      <c r="A31" s="29">
        <v>31</v>
      </c>
      <c r="B31" s="6" t="s">
        <v>27</v>
      </c>
      <c r="C31" s="2">
        <v>3810</v>
      </c>
      <c r="D31" s="2"/>
      <c r="E31" s="2"/>
      <c r="F31" s="2"/>
      <c r="G31" s="14"/>
    </row>
    <row r="32" spans="1:8" x14ac:dyDescent="0.25">
      <c r="A32" s="30">
        <v>32</v>
      </c>
      <c r="B32" s="3" t="s">
        <v>26</v>
      </c>
      <c r="C32" s="50">
        <v>3330</v>
      </c>
      <c r="D32" s="4"/>
      <c r="E32" s="2"/>
      <c r="F32" s="2"/>
      <c r="G32" s="14"/>
    </row>
    <row r="33" spans="1:8" ht="15.75" thickBot="1" x14ac:dyDescent="0.3">
      <c r="A33" s="31">
        <v>34</v>
      </c>
      <c r="B33" s="3" t="s">
        <v>28</v>
      </c>
      <c r="C33" s="10">
        <v>1439</v>
      </c>
      <c r="D33" s="10"/>
      <c r="E33" s="10">
        <v>0</v>
      </c>
      <c r="F33" s="10">
        <v>0</v>
      </c>
      <c r="G33" s="16">
        <v>0</v>
      </c>
    </row>
    <row r="34" spans="1:8" ht="15.75" thickBot="1" x14ac:dyDescent="0.3">
      <c r="A34" s="40" t="s">
        <v>52</v>
      </c>
      <c r="B34" s="41" t="s">
        <v>53</v>
      </c>
      <c r="C34" s="44">
        <f>C36</f>
        <v>1041</v>
      </c>
      <c r="D34" s="44">
        <f>D36</f>
        <v>2873</v>
      </c>
      <c r="E34" s="44">
        <f>E36</f>
        <v>0</v>
      </c>
      <c r="F34" s="44">
        <f>F36</f>
        <v>0</v>
      </c>
      <c r="G34" s="45">
        <f>G36</f>
        <v>0</v>
      </c>
    </row>
    <row r="35" spans="1:8" ht="15.75" thickBot="1" x14ac:dyDescent="0.3">
      <c r="A35" s="13" t="s">
        <v>25</v>
      </c>
      <c r="B35" s="11" t="s">
        <v>0</v>
      </c>
      <c r="C35" s="12">
        <f>C36</f>
        <v>1041</v>
      </c>
      <c r="D35" s="12">
        <f>D36</f>
        <v>2873</v>
      </c>
      <c r="E35" s="12">
        <f>E36</f>
        <v>0</v>
      </c>
      <c r="F35" s="12">
        <f>F36</f>
        <v>0</v>
      </c>
      <c r="G35" s="24">
        <f>G36</f>
        <v>0</v>
      </c>
    </row>
    <row r="36" spans="1:8" ht="15.75" thickBot="1" x14ac:dyDescent="0.3">
      <c r="A36" s="30">
        <v>32</v>
      </c>
      <c r="B36" s="3" t="s">
        <v>26</v>
      </c>
      <c r="C36" s="50">
        <v>1041</v>
      </c>
      <c r="D36" s="4">
        <v>2873</v>
      </c>
      <c r="E36" s="2"/>
      <c r="F36" s="2"/>
      <c r="G36" s="14"/>
    </row>
    <row r="37" spans="1:8" ht="15.75" thickBot="1" x14ac:dyDescent="0.3">
      <c r="A37" s="40" t="s">
        <v>43</v>
      </c>
      <c r="B37" s="41" t="s">
        <v>11</v>
      </c>
      <c r="C37" s="44">
        <f>C38+C42+C50</f>
        <v>531367</v>
      </c>
      <c r="D37" s="44">
        <f>D38+D42+D50</f>
        <v>259779</v>
      </c>
      <c r="E37" s="44">
        <f>E38+E42+E50</f>
        <v>6563736</v>
      </c>
      <c r="F37" s="44">
        <f>F38+F42+F50</f>
        <v>508967</v>
      </c>
      <c r="G37" s="45">
        <f>G38+G42+G50</f>
        <v>151363</v>
      </c>
    </row>
    <row r="38" spans="1:8" ht="15.75" thickBot="1" x14ac:dyDescent="0.3">
      <c r="A38" s="13">
        <v>51</v>
      </c>
      <c r="B38" s="11" t="s">
        <v>8</v>
      </c>
      <c r="C38" s="12">
        <f>SUM(C39:C41)</f>
        <v>43308</v>
      </c>
      <c r="D38" s="12">
        <f t="shared" ref="D38:G38" si="14">SUM(D39:D41)</f>
        <v>143905</v>
      </c>
      <c r="E38" s="12">
        <f>SUM(E39:E41)</f>
        <v>164041</v>
      </c>
      <c r="F38" s="12">
        <f t="shared" si="14"/>
        <v>132404</v>
      </c>
      <c r="G38" s="24">
        <f t="shared" si="14"/>
        <v>63613</v>
      </c>
      <c r="H38" s="33"/>
    </row>
    <row r="39" spans="1:8" x14ac:dyDescent="0.25">
      <c r="A39" s="29">
        <v>31</v>
      </c>
      <c r="B39" s="6" t="s">
        <v>27</v>
      </c>
      <c r="C39" s="2">
        <v>7182</v>
      </c>
      <c r="D39" s="72">
        <v>40775</v>
      </c>
      <c r="E39" s="2">
        <v>73528</v>
      </c>
      <c r="F39" s="2">
        <v>67828</v>
      </c>
      <c r="G39" s="14">
        <v>11613</v>
      </c>
    </row>
    <row r="40" spans="1:8" x14ac:dyDescent="0.25">
      <c r="A40" s="30">
        <v>32</v>
      </c>
      <c r="B40" s="3" t="s">
        <v>26</v>
      </c>
      <c r="C40" s="4">
        <v>36126</v>
      </c>
      <c r="D40" s="73">
        <v>53130</v>
      </c>
      <c r="E40" s="4">
        <v>90513</v>
      </c>
      <c r="F40" s="4">
        <v>64576</v>
      </c>
      <c r="G40" s="15">
        <v>52000</v>
      </c>
    </row>
    <row r="41" spans="1:8" ht="15.75" thickBot="1" x14ac:dyDescent="0.3">
      <c r="A41" s="31">
        <v>42</v>
      </c>
      <c r="B41" s="9" t="s">
        <v>30</v>
      </c>
      <c r="C41" s="10">
        <v>0</v>
      </c>
      <c r="D41" s="74">
        <v>50000</v>
      </c>
      <c r="E41" s="10"/>
      <c r="F41" s="10"/>
      <c r="G41" s="16"/>
    </row>
    <row r="42" spans="1:8" x14ac:dyDescent="0.25">
      <c r="A42" s="37">
        <v>52</v>
      </c>
      <c r="B42" s="38" t="s">
        <v>9</v>
      </c>
      <c r="C42" s="34">
        <f>SUM(C43:C49)</f>
        <v>391356</v>
      </c>
      <c r="D42" s="34">
        <f>SUM(D43:D49)</f>
        <v>93874</v>
      </c>
      <c r="E42" s="34">
        <f>SUM(E43:E49)</f>
        <v>6208102</v>
      </c>
      <c r="F42" s="34">
        <f>SUM(F43:F49)</f>
        <v>133668</v>
      </c>
      <c r="G42" s="57">
        <f>SUM(G43:G49)</f>
        <v>1000</v>
      </c>
      <c r="H42" s="33"/>
    </row>
    <row r="43" spans="1:8" x14ac:dyDescent="0.25">
      <c r="A43" s="58" t="s">
        <v>12</v>
      </c>
      <c r="B43" s="39" t="s">
        <v>27</v>
      </c>
      <c r="C43" s="51">
        <v>50091</v>
      </c>
      <c r="D43" s="51">
        <v>0</v>
      </c>
      <c r="E43" s="51">
        <v>150237</v>
      </c>
      <c r="F43" s="51">
        <v>66550</v>
      </c>
      <c r="G43" s="59">
        <v>1000</v>
      </c>
    </row>
    <row r="44" spans="1:8" x14ac:dyDescent="0.25">
      <c r="A44" s="58" t="s">
        <v>17</v>
      </c>
      <c r="B44" s="39" t="s">
        <v>26</v>
      </c>
      <c r="C44" s="52">
        <v>197670</v>
      </c>
      <c r="D44" s="75">
        <v>58874</v>
      </c>
      <c r="E44" s="51">
        <v>159155</v>
      </c>
      <c r="F44" s="51">
        <v>36718</v>
      </c>
      <c r="G44" s="59">
        <v>0</v>
      </c>
    </row>
    <row r="45" spans="1:8" x14ac:dyDescent="0.25">
      <c r="A45" s="58" t="s">
        <v>18</v>
      </c>
      <c r="B45" s="39" t="s">
        <v>28</v>
      </c>
      <c r="C45" s="52">
        <v>23</v>
      </c>
      <c r="D45" s="75">
        <v>0</v>
      </c>
      <c r="E45" s="51">
        <v>0</v>
      </c>
      <c r="F45" s="51">
        <v>0</v>
      </c>
      <c r="G45" s="59">
        <v>0</v>
      </c>
    </row>
    <row r="46" spans="1:8" x14ac:dyDescent="0.25">
      <c r="A46" s="30" t="s">
        <v>55</v>
      </c>
      <c r="B46" s="3" t="s">
        <v>56</v>
      </c>
      <c r="C46" s="52">
        <v>6529</v>
      </c>
      <c r="D46" s="75"/>
      <c r="E46" s="51"/>
      <c r="F46" s="51"/>
      <c r="G46" s="59"/>
    </row>
    <row r="47" spans="1:8" x14ac:dyDescent="0.25">
      <c r="A47" s="58">
        <v>36</v>
      </c>
      <c r="B47" s="39" t="s">
        <v>32</v>
      </c>
      <c r="C47" s="52">
        <v>133051</v>
      </c>
      <c r="D47" s="75">
        <v>0</v>
      </c>
      <c r="E47" s="51">
        <v>25000</v>
      </c>
      <c r="F47" s="51">
        <v>25000</v>
      </c>
      <c r="G47" s="59">
        <v>0</v>
      </c>
    </row>
    <row r="48" spans="1:8" x14ac:dyDescent="0.25">
      <c r="A48" s="58">
        <v>42</v>
      </c>
      <c r="B48" s="39" t="s">
        <v>30</v>
      </c>
      <c r="C48" s="52">
        <v>3992</v>
      </c>
      <c r="D48" s="75">
        <v>35000</v>
      </c>
      <c r="E48" s="51">
        <v>6000</v>
      </c>
      <c r="F48" s="51">
        <v>5400</v>
      </c>
      <c r="G48" s="59">
        <v>0</v>
      </c>
    </row>
    <row r="49" spans="1:13" ht="15.75" thickBot="1" x14ac:dyDescent="0.3">
      <c r="A49" s="31" t="s">
        <v>23</v>
      </c>
      <c r="B49" s="9" t="s">
        <v>31</v>
      </c>
      <c r="C49" s="52">
        <v>0</v>
      </c>
      <c r="D49" s="75">
        <v>0</v>
      </c>
      <c r="E49" s="51">
        <v>5867710</v>
      </c>
      <c r="F49" s="51">
        <v>0</v>
      </c>
      <c r="G49" s="59">
        <v>0</v>
      </c>
    </row>
    <row r="50" spans="1:13" x14ac:dyDescent="0.25">
      <c r="A50" s="37" t="s">
        <v>36</v>
      </c>
      <c r="B50" s="38" t="s">
        <v>10</v>
      </c>
      <c r="C50" s="34">
        <f t="shared" ref="C50" si="15">SUM(C51:C54)</f>
        <v>96703</v>
      </c>
      <c r="D50" s="34">
        <f>SUM(D51:D54)</f>
        <v>22000</v>
      </c>
      <c r="E50" s="34">
        <f>SUM(E51:E54)</f>
        <v>191593</v>
      </c>
      <c r="F50" s="34">
        <f t="shared" ref="F50:G50" si="16">SUM(F51:F54)</f>
        <v>242895</v>
      </c>
      <c r="G50" s="57">
        <f t="shared" si="16"/>
        <v>86750</v>
      </c>
      <c r="H50" s="33"/>
    </row>
    <row r="51" spans="1:13" x14ac:dyDescent="0.25">
      <c r="A51" s="58" t="s">
        <v>12</v>
      </c>
      <c r="B51" s="39" t="s">
        <v>27</v>
      </c>
      <c r="C51" s="35">
        <v>58249</v>
      </c>
      <c r="D51" s="51">
        <v>0</v>
      </c>
      <c r="E51" s="35">
        <v>141768</v>
      </c>
      <c r="F51" s="35">
        <v>203987</v>
      </c>
      <c r="G51" s="60">
        <v>86750</v>
      </c>
    </row>
    <row r="52" spans="1:13" x14ac:dyDescent="0.25">
      <c r="A52" s="58" t="s">
        <v>17</v>
      </c>
      <c r="B52" s="39" t="s">
        <v>26</v>
      </c>
      <c r="C52" s="35">
        <v>37065</v>
      </c>
      <c r="D52" s="51">
        <v>22000</v>
      </c>
      <c r="E52" s="35">
        <v>48325</v>
      </c>
      <c r="F52" s="35">
        <v>38908</v>
      </c>
      <c r="G52" s="60">
        <v>0</v>
      </c>
    </row>
    <row r="53" spans="1:13" x14ac:dyDescent="0.25">
      <c r="A53" s="58" t="s">
        <v>18</v>
      </c>
      <c r="B53" s="39" t="s">
        <v>28</v>
      </c>
      <c r="C53" s="35">
        <v>1389</v>
      </c>
      <c r="D53" s="51">
        <v>0</v>
      </c>
      <c r="E53" s="35">
        <v>0</v>
      </c>
      <c r="F53" s="35">
        <v>0</v>
      </c>
      <c r="G53" s="60">
        <v>0</v>
      </c>
    </row>
    <row r="54" spans="1:13" x14ac:dyDescent="0.25">
      <c r="A54" s="58">
        <v>42</v>
      </c>
      <c r="B54" s="39" t="s">
        <v>30</v>
      </c>
      <c r="C54" s="36"/>
      <c r="D54" s="76">
        <v>0</v>
      </c>
      <c r="E54" s="35">
        <v>1500</v>
      </c>
      <c r="F54" s="35">
        <v>0</v>
      </c>
      <c r="G54" s="60">
        <v>0</v>
      </c>
    </row>
    <row r="55" spans="1:13" ht="15.75" thickBot="1" x14ac:dyDescent="0.3">
      <c r="A55" s="42" t="s">
        <v>38</v>
      </c>
      <c r="B55" s="43" t="s">
        <v>14</v>
      </c>
      <c r="C55" s="46">
        <f>C56+C63+C71+C81+C88</f>
        <v>1800886</v>
      </c>
      <c r="D55" s="46">
        <f>D56+D63+D71+D81+D88</f>
        <v>2064261</v>
      </c>
      <c r="E55" s="46">
        <f>E56+E63+E71+E81+E88</f>
        <v>1867216</v>
      </c>
      <c r="F55" s="46">
        <f t="shared" ref="F55:G55" si="17">F56+F63+F71+F81+F88</f>
        <v>1603760</v>
      </c>
      <c r="G55" s="61">
        <f t="shared" si="17"/>
        <v>1144586</v>
      </c>
      <c r="M55" s="5"/>
    </row>
    <row r="56" spans="1:13" ht="15.75" thickBot="1" x14ac:dyDescent="0.3">
      <c r="A56" s="13" t="s">
        <v>12</v>
      </c>
      <c r="B56" s="11" t="s">
        <v>13</v>
      </c>
      <c r="C56" s="12">
        <f>SUM(C57:C62)</f>
        <v>222936</v>
      </c>
      <c r="D56" s="12">
        <f>SUM(D57:D62)</f>
        <v>305000</v>
      </c>
      <c r="E56" s="12">
        <f t="shared" ref="E56:G56" si="18">SUM(E57:E62)</f>
        <v>300508</v>
      </c>
      <c r="F56" s="12">
        <f t="shared" si="18"/>
        <v>310000</v>
      </c>
      <c r="G56" s="24">
        <f t="shared" si="18"/>
        <v>313100</v>
      </c>
    </row>
    <row r="57" spans="1:13" x14ac:dyDescent="0.25">
      <c r="A57" s="29" t="s">
        <v>12</v>
      </c>
      <c r="B57" s="6" t="s">
        <v>27</v>
      </c>
      <c r="C57" s="2">
        <v>54527</v>
      </c>
      <c r="D57" s="2">
        <v>51500</v>
      </c>
      <c r="E57" s="2">
        <v>50900</v>
      </c>
      <c r="F57" s="2">
        <v>51660</v>
      </c>
      <c r="G57" s="14">
        <v>52770</v>
      </c>
    </row>
    <row r="58" spans="1:13" x14ac:dyDescent="0.25">
      <c r="A58" s="30" t="s">
        <v>17</v>
      </c>
      <c r="B58" s="3" t="s">
        <v>26</v>
      </c>
      <c r="C58" s="4">
        <v>158435</v>
      </c>
      <c r="D58" s="4">
        <v>233650</v>
      </c>
      <c r="E58" s="4">
        <v>231858</v>
      </c>
      <c r="F58" s="4">
        <v>241690</v>
      </c>
      <c r="G58" s="15">
        <v>242380</v>
      </c>
    </row>
    <row r="59" spans="1:13" x14ac:dyDescent="0.25">
      <c r="A59" s="30" t="s">
        <v>18</v>
      </c>
      <c r="B59" s="3" t="s">
        <v>28</v>
      </c>
      <c r="C59" s="4">
        <v>19</v>
      </c>
      <c r="D59" s="4">
        <v>650</v>
      </c>
      <c r="E59" s="4">
        <v>650</v>
      </c>
      <c r="F59" s="4">
        <v>650</v>
      </c>
      <c r="G59" s="15">
        <v>750</v>
      </c>
    </row>
    <row r="60" spans="1:13" x14ac:dyDescent="0.25">
      <c r="A60" s="30">
        <v>36</v>
      </c>
      <c r="B60" s="3" t="s">
        <v>32</v>
      </c>
      <c r="C60" s="4">
        <v>5606</v>
      </c>
      <c r="D60" s="4">
        <v>8400</v>
      </c>
      <c r="E60" s="4">
        <v>7400</v>
      </c>
      <c r="F60" s="4">
        <v>7600</v>
      </c>
      <c r="G60" s="15">
        <v>7600</v>
      </c>
    </row>
    <row r="61" spans="1:13" x14ac:dyDescent="0.25">
      <c r="A61" s="30" t="s">
        <v>22</v>
      </c>
      <c r="B61" s="3" t="s">
        <v>33</v>
      </c>
      <c r="C61" s="10">
        <v>927</v>
      </c>
      <c r="D61" s="10">
        <v>300</v>
      </c>
      <c r="E61" s="10">
        <v>500</v>
      </c>
      <c r="F61" s="10">
        <v>0</v>
      </c>
      <c r="G61" s="16">
        <v>500</v>
      </c>
    </row>
    <row r="62" spans="1:13" ht="15.75" thickBot="1" x14ac:dyDescent="0.3">
      <c r="A62" s="31">
        <v>42</v>
      </c>
      <c r="B62" s="9" t="s">
        <v>30</v>
      </c>
      <c r="C62" s="10">
        <v>3422</v>
      </c>
      <c r="D62" s="10">
        <v>10500</v>
      </c>
      <c r="E62" s="10">
        <v>9200</v>
      </c>
      <c r="F62" s="10">
        <v>8400</v>
      </c>
      <c r="G62" s="16">
        <v>9100</v>
      </c>
    </row>
    <row r="63" spans="1:13" ht="15.75" thickBot="1" x14ac:dyDescent="0.3">
      <c r="A63" s="13" t="s">
        <v>6</v>
      </c>
      <c r="B63" s="11" t="s">
        <v>7</v>
      </c>
      <c r="C63" s="12">
        <f>SUM(C64:C70)</f>
        <v>941514</v>
      </c>
      <c r="D63" s="12">
        <f t="shared" ref="D63:G63" si="19">SUM(D64:D70)</f>
        <v>1063500</v>
      </c>
      <c r="E63" s="12">
        <f>SUM(E64:E70)</f>
        <v>959944</v>
      </c>
      <c r="F63" s="12">
        <f t="shared" si="19"/>
        <v>628050</v>
      </c>
      <c r="G63" s="24">
        <f t="shared" si="19"/>
        <v>598100</v>
      </c>
    </row>
    <row r="64" spans="1:13" x14ac:dyDescent="0.25">
      <c r="A64" s="29" t="s">
        <v>12</v>
      </c>
      <c r="B64" s="6" t="s">
        <v>27</v>
      </c>
      <c r="C64" s="2">
        <v>237719</v>
      </c>
      <c r="D64" s="2">
        <v>209000</v>
      </c>
      <c r="E64" s="2">
        <v>183644</v>
      </c>
      <c r="F64" s="2">
        <v>118500</v>
      </c>
      <c r="G64" s="14">
        <v>118500</v>
      </c>
    </row>
    <row r="65" spans="1:7" x14ac:dyDescent="0.25">
      <c r="A65" s="30" t="s">
        <v>17</v>
      </c>
      <c r="B65" s="3" t="s">
        <v>26</v>
      </c>
      <c r="C65" s="4">
        <v>465946</v>
      </c>
      <c r="D65" s="4">
        <v>516100</v>
      </c>
      <c r="E65" s="4">
        <v>491055</v>
      </c>
      <c r="F65" s="4">
        <v>361400</v>
      </c>
      <c r="G65" s="15">
        <v>353500</v>
      </c>
    </row>
    <row r="66" spans="1:7" x14ac:dyDescent="0.25">
      <c r="A66" s="30" t="s">
        <v>18</v>
      </c>
      <c r="B66" s="3" t="s">
        <v>28</v>
      </c>
      <c r="C66" s="4">
        <v>591</v>
      </c>
      <c r="D66" s="4">
        <v>1100</v>
      </c>
      <c r="E66" s="4">
        <v>3600</v>
      </c>
      <c r="F66" s="4">
        <v>3550</v>
      </c>
      <c r="G66" s="15">
        <v>3500</v>
      </c>
    </row>
    <row r="67" spans="1:7" x14ac:dyDescent="0.25">
      <c r="A67" s="30">
        <v>36</v>
      </c>
      <c r="B67" s="3" t="s">
        <v>32</v>
      </c>
      <c r="C67" s="4">
        <v>22047</v>
      </c>
      <c r="D67" s="4">
        <v>22300</v>
      </c>
      <c r="E67" s="4">
        <v>20400</v>
      </c>
      <c r="F67" s="4">
        <v>20600</v>
      </c>
      <c r="G67" s="15">
        <v>20600</v>
      </c>
    </row>
    <row r="68" spans="1:7" x14ac:dyDescent="0.25">
      <c r="A68" s="30" t="s">
        <v>19</v>
      </c>
      <c r="B68" s="3" t="s">
        <v>29</v>
      </c>
      <c r="C68" s="4">
        <v>0</v>
      </c>
      <c r="D68" s="4">
        <v>0</v>
      </c>
      <c r="E68" s="4">
        <v>0</v>
      </c>
      <c r="F68" s="4">
        <v>0</v>
      </c>
      <c r="G68" s="15">
        <v>0</v>
      </c>
    </row>
    <row r="69" spans="1:7" x14ac:dyDescent="0.25">
      <c r="A69" s="31">
        <v>38</v>
      </c>
      <c r="B69" s="9" t="s">
        <v>33</v>
      </c>
      <c r="C69" s="10">
        <v>1347</v>
      </c>
      <c r="D69" s="10">
        <v>0</v>
      </c>
      <c r="E69" s="10">
        <v>0</v>
      </c>
      <c r="F69" s="10">
        <v>0</v>
      </c>
      <c r="G69" s="16">
        <v>0</v>
      </c>
    </row>
    <row r="70" spans="1:7" ht="15.75" thickBot="1" x14ac:dyDescent="0.3">
      <c r="A70" s="31" t="s">
        <v>21</v>
      </c>
      <c r="B70" s="9" t="s">
        <v>30</v>
      </c>
      <c r="C70" s="10">
        <v>213864</v>
      </c>
      <c r="D70" s="10">
        <v>315000</v>
      </c>
      <c r="E70" s="10">
        <v>261245</v>
      </c>
      <c r="F70" s="10">
        <v>124000</v>
      </c>
      <c r="G70" s="16">
        <v>102000</v>
      </c>
    </row>
    <row r="71" spans="1:7" ht="15.75" thickBot="1" x14ac:dyDescent="0.3">
      <c r="A71" s="13" t="s">
        <v>34</v>
      </c>
      <c r="B71" s="11" t="s">
        <v>9</v>
      </c>
      <c r="C71" s="12">
        <f>SUM(C72:C80)</f>
        <v>632556</v>
      </c>
      <c r="D71" s="12">
        <f t="shared" ref="D71:G71" si="20">SUM(D72:D80)</f>
        <v>584761</v>
      </c>
      <c r="E71" s="12">
        <f>SUM(E72:E80)</f>
        <v>585764</v>
      </c>
      <c r="F71" s="12">
        <f t="shared" si="20"/>
        <v>644710</v>
      </c>
      <c r="G71" s="24">
        <f t="shared" si="20"/>
        <v>212386</v>
      </c>
    </row>
    <row r="72" spans="1:7" x14ac:dyDescent="0.25">
      <c r="A72" s="29" t="s">
        <v>12</v>
      </c>
      <c r="B72" s="6" t="s">
        <v>27</v>
      </c>
      <c r="C72" s="2">
        <v>213224</v>
      </c>
      <c r="D72" s="2">
        <v>218000</v>
      </c>
      <c r="E72" s="2">
        <v>283450</v>
      </c>
      <c r="F72" s="2">
        <v>248500</v>
      </c>
      <c r="G72" s="14">
        <v>114900</v>
      </c>
    </row>
    <row r="73" spans="1:7" x14ac:dyDescent="0.25">
      <c r="A73" s="30" t="s">
        <v>17</v>
      </c>
      <c r="B73" s="3" t="s">
        <v>26</v>
      </c>
      <c r="C73" s="4">
        <v>325780</v>
      </c>
      <c r="D73" s="4">
        <v>231761</v>
      </c>
      <c r="E73" s="4">
        <v>249190</v>
      </c>
      <c r="F73" s="4">
        <v>207210</v>
      </c>
      <c r="G73" s="15">
        <v>67300</v>
      </c>
    </row>
    <row r="74" spans="1:7" x14ac:dyDescent="0.25">
      <c r="A74" s="30" t="s">
        <v>18</v>
      </c>
      <c r="B74" s="3" t="s">
        <v>28</v>
      </c>
      <c r="C74" s="4">
        <v>8</v>
      </c>
      <c r="D74" s="4"/>
      <c r="E74" s="4">
        <v>0</v>
      </c>
      <c r="F74" s="4">
        <v>0</v>
      </c>
      <c r="G74" s="15">
        <v>0</v>
      </c>
    </row>
    <row r="75" spans="1:7" x14ac:dyDescent="0.25">
      <c r="A75" s="30" t="s">
        <v>24</v>
      </c>
      <c r="B75" s="3" t="s">
        <v>32</v>
      </c>
      <c r="C75" s="4"/>
      <c r="D75" s="4"/>
      <c r="E75" s="4">
        <v>0</v>
      </c>
      <c r="F75" s="4">
        <v>0</v>
      </c>
      <c r="G75" s="15">
        <v>0</v>
      </c>
    </row>
    <row r="76" spans="1:7" x14ac:dyDescent="0.25">
      <c r="A76" s="30" t="s">
        <v>19</v>
      </c>
      <c r="B76" s="3" t="s">
        <v>29</v>
      </c>
      <c r="C76" s="4"/>
      <c r="D76" s="4">
        <v>48000</v>
      </c>
      <c r="E76" s="4">
        <v>0</v>
      </c>
      <c r="F76" s="4">
        <v>44000</v>
      </c>
      <c r="G76" s="15">
        <v>10000</v>
      </c>
    </row>
    <row r="77" spans="1:7" x14ac:dyDescent="0.25">
      <c r="A77" s="30" t="s">
        <v>22</v>
      </c>
      <c r="B77" s="3" t="s">
        <v>33</v>
      </c>
      <c r="C77" s="4"/>
      <c r="D77" s="4">
        <v>0</v>
      </c>
      <c r="E77" s="4">
        <v>0</v>
      </c>
      <c r="F77" s="4">
        <v>0</v>
      </c>
      <c r="G77" s="15">
        <v>0</v>
      </c>
    </row>
    <row r="78" spans="1:7" x14ac:dyDescent="0.25">
      <c r="A78" s="30" t="s">
        <v>20</v>
      </c>
      <c r="B78" s="3" t="s">
        <v>35</v>
      </c>
      <c r="C78" s="4"/>
      <c r="D78" s="4">
        <v>0</v>
      </c>
      <c r="E78" s="4">
        <v>0</v>
      </c>
      <c r="F78" s="4">
        <v>0</v>
      </c>
      <c r="G78" s="15">
        <v>0</v>
      </c>
    </row>
    <row r="79" spans="1:7" x14ac:dyDescent="0.25">
      <c r="A79" s="30" t="s">
        <v>21</v>
      </c>
      <c r="B79" s="3" t="s">
        <v>30</v>
      </c>
      <c r="C79" s="4">
        <v>93544</v>
      </c>
      <c r="D79" s="4">
        <v>87000</v>
      </c>
      <c r="E79" s="4">
        <v>53124</v>
      </c>
      <c r="F79" s="4">
        <v>145000</v>
      </c>
      <c r="G79" s="15">
        <v>20186</v>
      </c>
    </row>
    <row r="80" spans="1:7" ht="15.75" thickBot="1" x14ac:dyDescent="0.3">
      <c r="A80" s="31" t="s">
        <v>23</v>
      </c>
      <c r="B80" s="9" t="s">
        <v>31</v>
      </c>
      <c r="C80" s="10"/>
      <c r="D80" s="10">
        <v>0</v>
      </c>
      <c r="E80" s="10">
        <v>0</v>
      </c>
      <c r="F80" s="10">
        <v>0</v>
      </c>
      <c r="G80" s="16">
        <v>0</v>
      </c>
    </row>
    <row r="81" spans="1:7" ht="15.75" thickBot="1" x14ac:dyDescent="0.3">
      <c r="A81" s="13" t="s">
        <v>36</v>
      </c>
      <c r="B81" s="11" t="s">
        <v>10</v>
      </c>
      <c r="C81" s="12">
        <f>SUM(C82:C87)</f>
        <v>3880</v>
      </c>
      <c r="D81" s="12">
        <f t="shared" ref="D81:G81" si="21">SUM(D82:D87)</f>
        <v>21000</v>
      </c>
      <c r="E81" s="12">
        <f t="shared" si="21"/>
        <v>21000</v>
      </c>
      <c r="F81" s="12">
        <f t="shared" si="21"/>
        <v>21000</v>
      </c>
      <c r="G81" s="24">
        <f t="shared" si="21"/>
        <v>21000</v>
      </c>
    </row>
    <row r="82" spans="1:7" x14ac:dyDescent="0.25">
      <c r="A82" s="29" t="s">
        <v>12</v>
      </c>
      <c r="B82" s="6" t="s">
        <v>27</v>
      </c>
      <c r="C82" s="2"/>
      <c r="D82" s="2"/>
      <c r="E82" s="2">
        <v>0</v>
      </c>
      <c r="F82" s="2">
        <v>0</v>
      </c>
      <c r="G82" s="14">
        <v>0</v>
      </c>
    </row>
    <row r="83" spans="1:7" x14ac:dyDescent="0.25">
      <c r="A83" s="30" t="s">
        <v>17</v>
      </c>
      <c r="B83" s="3" t="s">
        <v>26</v>
      </c>
      <c r="C83" s="4">
        <v>3814</v>
      </c>
      <c r="D83" s="4">
        <v>12000</v>
      </c>
      <c r="E83" s="4">
        <v>12000</v>
      </c>
      <c r="F83" s="4">
        <v>12000</v>
      </c>
      <c r="G83" s="15">
        <v>12000</v>
      </c>
    </row>
    <row r="84" spans="1:7" x14ac:dyDescent="0.25">
      <c r="A84" s="30" t="s">
        <v>18</v>
      </c>
      <c r="B84" s="3" t="s">
        <v>28</v>
      </c>
      <c r="C84" s="4"/>
      <c r="D84" s="4"/>
      <c r="E84" s="4"/>
      <c r="F84" s="4"/>
      <c r="G84" s="15"/>
    </row>
    <row r="85" spans="1:7" x14ac:dyDescent="0.25">
      <c r="A85" s="30" t="s">
        <v>20</v>
      </c>
      <c r="B85" s="3" t="s">
        <v>35</v>
      </c>
      <c r="C85" s="4"/>
      <c r="D85" s="4"/>
      <c r="E85" s="4"/>
      <c r="F85" s="4"/>
      <c r="G85" s="15"/>
    </row>
    <row r="86" spans="1:7" x14ac:dyDescent="0.25">
      <c r="A86" s="30" t="s">
        <v>21</v>
      </c>
      <c r="B86" s="3" t="s">
        <v>30</v>
      </c>
      <c r="C86" s="4">
        <v>66</v>
      </c>
      <c r="D86" s="4">
        <v>9000</v>
      </c>
      <c r="E86" s="4">
        <v>9000</v>
      </c>
      <c r="F86" s="4">
        <v>9000</v>
      </c>
      <c r="G86" s="15">
        <v>9000</v>
      </c>
    </row>
    <row r="87" spans="1:7" ht="15.75" thickBot="1" x14ac:dyDescent="0.3">
      <c r="A87" s="32" t="s">
        <v>23</v>
      </c>
      <c r="B87" s="17" t="s">
        <v>31</v>
      </c>
      <c r="C87" s="18"/>
      <c r="D87" s="18"/>
      <c r="E87" s="18"/>
      <c r="F87" s="18"/>
      <c r="G87" s="19"/>
    </row>
    <row r="88" spans="1:7" ht="15.75" thickBot="1" x14ac:dyDescent="0.3">
      <c r="A88" s="13">
        <v>71</v>
      </c>
      <c r="B88" s="11" t="s">
        <v>57</v>
      </c>
      <c r="C88" s="12">
        <f>C89</f>
        <v>0</v>
      </c>
      <c r="D88" s="12">
        <f t="shared" ref="D88:G88" si="22">D89</f>
        <v>90000</v>
      </c>
      <c r="E88" s="12">
        <f t="shared" si="22"/>
        <v>0</v>
      </c>
      <c r="F88" s="12">
        <f t="shared" si="22"/>
        <v>0</v>
      </c>
      <c r="G88" s="24">
        <f t="shared" si="22"/>
        <v>0</v>
      </c>
    </row>
    <row r="89" spans="1:7" ht="15.75" thickBot="1" x14ac:dyDescent="0.3">
      <c r="A89" s="32" t="s">
        <v>17</v>
      </c>
      <c r="B89" s="17" t="s">
        <v>26</v>
      </c>
      <c r="C89" s="18"/>
      <c r="D89" s="18">
        <v>90000</v>
      </c>
      <c r="E89" s="18">
        <v>0</v>
      </c>
      <c r="F89" s="18">
        <v>0</v>
      </c>
      <c r="G89" s="19">
        <v>0</v>
      </c>
    </row>
    <row r="90" spans="1:7" ht="15.75" thickBot="1" x14ac:dyDescent="0.3">
      <c r="A90" s="40" t="s">
        <v>54</v>
      </c>
      <c r="B90" s="41" t="s">
        <v>58</v>
      </c>
      <c r="C90" s="44">
        <f>C91</f>
        <v>0</v>
      </c>
      <c r="D90" s="44">
        <f>D91</f>
        <v>0</v>
      </c>
      <c r="E90" s="44">
        <f>E91</f>
        <v>86198</v>
      </c>
      <c r="F90" s="44">
        <f>F91</f>
        <v>98723</v>
      </c>
      <c r="G90" s="45">
        <f>G91</f>
        <v>0</v>
      </c>
    </row>
    <row r="91" spans="1:7" ht="15.75" thickBot="1" x14ac:dyDescent="0.3">
      <c r="A91" s="13">
        <v>581</v>
      </c>
      <c r="B91" s="11" t="s">
        <v>15</v>
      </c>
      <c r="C91" s="12">
        <f>SUM(C92:C95)</f>
        <v>0</v>
      </c>
      <c r="D91" s="12">
        <f t="shared" ref="D91" si="23">SUM(D92:D95)</f>
        <v>0</v>
      </c>
      <c r="E91" s="12">
        <f>SUM(E92:E95)</f>
        <v>86198</v>
      </c>
      <c r="F91" s="12">
        <f t="shared" ref="F91:G91" si="24">SUM(F92:F95)</f>
        <v>98723</v>
      </c>
      <c r="G91" s="24">
        <f t="shared" si="24"/>
        <v>0</v>
      </c>
    </row>
    <row r="92" spans="1:7" x14ac:dyDescent="0.25">
      <c r="A92" s="29">
        <v>31</v>
      </c>
      <c r="B92" s="6" t="s">
        <v>27</v>
      </c>
      <c r="C92" s="2"/>
      <c r="D92" s="2"/>
      <c r="E92" s="2">
        <v>30987</v>
      </c>
      <c r="F92" s="2">
        <v>2582</v>
      </c>
      <c r="G92" s="14">
        <v>0</v>
      </c>
    </row>
    <row r="93" spans="1:7" x14ac:dyDescent="0.25">
      <c r="A93" s="30">
        <v>32</v>
      </c>
      <c r="B93" s="3" t="s">
        <v>26</v>
      </c>
      <c r="C93" s="4"/>
      <c r="D93" s="4"/>
      <c r="E93" s="4">
        <v>22693</v>
      </c>
      <c r="F93" s="4">
        <v>96141</v>
      </c>
      <c r="G93" s="15">
        <v>0</v>
      </c>
    </row>
    <row r="94" spans="1:7" x14ac:dyDescent="0.25">
      <c r="A94" s="30" t="s">
        <v>55</v>
      </c>
      <c r="B94" s="3" t="s">
        <v>56</v>
      </c>
      <c r="C94" s="4"/>
      <c r="D94" s="4"/>
      <c r="E94" s="4">
        <v>17518</v>
      </c>
      <c r="F94" s="4">
        <v>0</v>
      </c>
      <c r="G94" s="15">
        <v>0</v>
      </c>
    </row>
    <row r="95" spans="1:7" ht="15.75" thickBot="1" x14ac:dyDescent="0.3">
      <c r="A95" s="32" t="s">
        <v>21</v>
      </c>
      <c r="B95" s="17" t="s">
        <v>30</v>
      </c>
      <c r="C95" s="18"/>
      <c r="D95" s="18"/>
      <c r="E95" s="18">
        <v>15000</v>
      </c>
      <c r="F95" s="18">
        <v>0</v>
      </c>
      <c r="G95" s="19">
        <v>0</v>
      </c>
    </row>
    <row r="96" spans="1:7" x14ac:dyDescent="0.25">
      <c r="A96" s="70"/>
      <c r="B96" s="69"/>
      <c r="C96" s="71"/>
      <c r="D96" s="71"/>
      <c r="E96" s="71"/>
      <c r="F96" s="71"/>
      <c r="G96" s="71"/>
    </row>
    <row r="97" spans="1:6" x14ac:dyDescent="0.25">
      <c r="A97" s="55" t="s">
        <v>60</v>
      </c>
      <c r="C97" s="5"/>
      <c r="E97" s="56"/>
      <c r="F97" s="56"/>
    </row>
    <row r="98" spans="1:6" x14ac:dyDescent="0.25">
      <c r="E98" s="80" t="s">
        <v>45</v>
      </c>
      <c r="F98" s="80"/>
    </row>
    <row r="99" spans="1:6" x14ac:dyDescent="0.25">
      <c r="E99" s="56"/>
      <c r="F99" s="56"/>
    </row>
    <row r="101" spans="1:6" x14ac:dyDescent="0.25">
      <c r="E101" s="80" t="s">
        <v>46</v>
      </c>
      <c r="F101" s="80"/>
    </row>
  </sheetData>
  <mergeCells count="3">
    <mergeCell ref="A1:G1"/>
    <mergeCell ref="E98:F98"/>
    <mergeCell ref="E101:F101"/>
  </mergeCells>
  <pageMargins left="0.31496062992125984" right="0.31496062992125984" top="0.74803149606299213" bottom="0.74803149606299213" header="0.31496062992125984" footer="0.31496062992125984"/>
  <pageSetup paperSize="9" scale="99" fitToHeight="0" orientation="landscape" r:id="rId1"/>
  <rowBreaks count="3" manualBreakCount="3">
    <brk id="27" max="6" man="1"/>
    <brk id="54" max="6" man="1"/>
    <brk id="8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TFRi - posebni dio </vt:lpstr>
      <vt:lpstr>'TFRi - posebni dio '!Print_Area</vt:lpstr>
      <vt:lpstr>'TFRi - posebni dio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2024-11-08T18:17:02Z</cp:lastPrinted>
  <dcterms:created xsi:type="dcterms:W3CDTF">2022-10-31T10:11:38Z</dcterms:created>
  <dcterms:modified xsi:type="dcterms:W3CDTF">2024-12-16T12:46:56Z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