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na\Desktop\Dokumenti\FINANCIJSKI IZVJESTAJI\Fin. izvjestaji 2024\FI i biljeske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0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F308" i="9"/>
  <c r="H307" i="9"/>
  <c r="G307" i="9"/>
  <c r="E307" i="9" s="1"/>
  <c r="B307" i="9" s="1"/>
  <c r="F307" i="9"/>
  <c r="H306" i="9"/>
  <c r="E306" i="9" s="1"/>
  <c r="B306" i="9" s="1"/>
  <c r="G306" i="9"/>
  <c r="F306" i="9"/>
  <c r="H305" i="9"/>
  <c r="G305" i="9"/>
  <c r="F305" i="9"/>
  <c r="E305" i="9"/>
  <c r="B305" i="9" s="1"/>
  <c r="H304" i="9"/>
  <c r="G304" i="9"/>
  <c r="E304" i="9" s="1"/>
  <c r="B304" i="9" s="1"/>
  <c r="F304" i="9"/>
  <c r="H303" i="9"/>
  <c r="G303" i="9"/>
  <c r="F303" i="9"/>
  <c r="H302" i="9"/>
  <c r="G302" i="9"/>
  <c r="F302" i="9"/>
  <c r="E302" i="9"/>
  <c r="B302" i="9" s="1"/>
  <c r="H301" i="9"/>
  <c r="G301" i="9"/>
  <c r="F301" i="9"/>
  <c r="H300" i="9"/>
  <c r="G300" i="9"/>
  <c r="F300" i="9"/>
  <c r="H299" i="9"/>
  <c r="E299" i="9" s="1"/>
  <c r="B299" i="9" s="1"/>
  <c r="G299" i="9"/>
  <c r="F299" i="9"/>
  <c r="H298" i="9"/>
  <c r="G298" i="9"/>
  <c r="F298" i="9"/>
  <c r="H297" i="9"/>
  <c r="G297" i="9"/>
  <c r="E297" i="9" s="1"/>
  <c r="B297" i="9" s="1"/>
  <c r="F297" i="9"/>
  <c r="H296" i="9"/>
  <c r="G296" i="9"/>
  <c r="F296" i="9"/>
  <c r="H295" i="9"/>
  <c r="E295" i="9" s="1"/>
  <c r="B295" i="9" s="1"/>
  <c r="G295" i="9"/>
  <c r="F295" i="9"/>
  <c r="H294" i="9"/>
  <c r="G294" i="9"/>
  <c r="F294" i="9"/>
  <c r="H293" i="9"/>
  <c r="G293" i="9"/>
  <c r="F293" i="9"/>
  <c r="H292" i="9"/>
  <c r="G292" i="9"/>
  <c r="F292" i="9"/>
  <c r="F291" i="9"/>
  <c r="F290" i="9"/>
  <c r="H289" i="9"/>
  <c r="G289" i="9"/>
  <c r="E289" i="9" s="1"/>
  <c r="B289" i="9" s="1"/>
  <c r="F289" i="9"/>
  <c r="H288" i="9"/>
  <c r="G288" i="9"/>
  <c r="F288" i="9"/>
  <c r="H287" i="9"/>
  <c r="G287" i="9"/>
  <c r="F287" i="9"/>
  <c r="H286" i="9"/>
  <c r="G286" i="9"/>
  <c r="F286" i="9"/>
  <c r="F285" i="9"/>
  <c r="H284" i="9"/>
  <c r="G284" i="9"/>
  <c r="F284" i="9"/>
  <c r="H283" i="9"/>
  <c r="G283" i="9"/>
  <c r="E283" i="9" s="1"/>
  <c r="B283" i="9" s="1"/>
  <c r="F283" i="9"/>
  <c r="H282" i="9"/>
  <c r="G282" i="9"/>
  <c r="F282" i="9"/>
  <c r="F281" i="9"/>
  <c r="F280" i="9"/>
  <c r="F279" i="9"/>
  <c r="F278" i="9"/>
  <c r="F277" i="9" s="1"/>
  <c r="F276" i="9"/>
  <c r="L275" i="9"/>
  <c r="F275" i="9" s="1"/>
  <c r="H275" i="9"/>
  <c r="F274" i="9"/>
  <c r="I273" i="9"/>
  <c r="H273" i="9"/>
  <c r="F273" i="9"/>
  <c r="E272" i="9"/>
  <c r="M271" i="9"/>
  <c r="L271" i="9"/>
  <c r="F271" i="9"/>
  <c r="E271" i="9"/>
  <c r="B271" i="9" s="1"/>
  <c r="M270" i="9"/>
  <c r="L270" i="9"/>
  <c r="F270" i="9"/>
  <c r="E270" i="9"/>
  <c r="B270" i="9" s="1"/>
  <c r="M269" i="9"/>
  <c r="L269" i="9"/>
  <c r="F269" i="9" s="1"/>
  <c r="B269" i="9" s="1"/>
  <c r="E269" i="9"/>
  <c r="M268" i="9"/>
  <c r="L268" i="9"/>
  <c r="F268" i="9" s="1"/>
  <c r="B268" i="9" s="1"/>
  <c r="E268" i="9"/>
  <c r="M267" i="9"/>
  <c r="L267" i="9"/>
  <c r="F267" i="9"/>
  <c r="E267" i="9"/>
  <c r="B267" i="9" s="1"/>
  <c r="M266" i="9"/>
  <c r="L266" i="9"/>
  <c r="F266" i="9"/>
  <c r="E266" i="9"/>
  <c r="B266" i="9" s="1"/>
  <c r="M265" i="9"/>
  <c r="L265" i="9"/>
  <c r="F265" i="9" s="1"/>
  <c r="B265" i="9" s="1"/>
  <c r="E265" i="9"/>
  <c r="M264" i="9"/>
  <c r="L264" i="9"/>
  <c r="F264" i="9" s="1"/>
  <c r="B264" i="9" s="1"/>
  <c r="E264" i="9"/>
  <c r="M263" i="9"/>
  <c r="L263" i="9"/>
  <c r="F263" i="9"/>
  <c r="E263" i="9"/>
  <c r="B263" i="9" s="1"/>
  <c r="M262" i="9"/>
  <c r="L262" i="9"/>
  <c r="F262" i="9"/>
  <c r="E262" i="9"/>
  <c r="B262" i="9" s="1"/>
  <c r="M261" i="9"/>
  <c r="L261" i="9"/>
  <c r="F261" i="9" s="1"/>
  <c r="B261" i="9" s="1"/>
  <c r="E261" i="9"/>
  <c r="M260" i="9"/>
  <c r="L260" i="9"/>
  <c r="F260" i="9" s="1"/>
  <c r="B260" i="9" s="1"/>
  <c r="E260" i="9"/>
  <c r="M259" i="9"/>
  <c r="L259" i="9"/>
  <c r="F259" i="9"/>
  <c r="E259" i="9"/>
  <c r="B259" i="9" s="1"/>
  <c r="M258" i="9"/>
  <c r="L258" i="9"/>
  <c r="F258" i="9"/>
  <c r="E258" i="9"/>
  <c r="B258" i="9" s="1"/>
  <c r="M257" i="9"/>
  <c r="L257" i="9"/>
  <c r="F257" i="9" s="1"/>
  <c r="B257" i="9" s="1"/>
  <c r="E257" i="9"/>
  <c r="M256" i="9"/>
  <c r="L256" i="9"/>
  <c r="F256" i="9" s="1"/>
  <c r="B256" i="9" s="1"/>
  <c r="E256" i="9"/>
  <c r="M255" i="9"/>
  <c r="L255" i="9"/>
  <c r="F255" i="9"/>
  <c r="E255" i="9"/>
  <c r="B255" i="9" s="1"/>
  <c r="M254" i="9"/>
  <c r="L254" i="9"/>
  <c r="F254" i="9"/>
  <c r="E254" i="9"/>
  <c r="B254" i="9" s="1"/>
  <c r="M253" i="9"/>
  <c r="L253" i="9"/>
  <c r="F253" i="9" s="1"/>
  <c r="B253" i="9" s="1"/>
  <c r="E253" i="9"/>
  <c r="M252" i="9"/>
  <c r="L252" i="9"/>
  <c r="F252" i="9" s="1"/>
  <c r="B252" i="9" s="1"/>
  <c r="E252" i="9"/>
  <c r="M251" i="9"/>
  <c r="L251" i="9"/>
  <c r="F251" i="9"/>
  <c r="E251" i="9"/>
  <c r="B251" i="9" s="1"/>
  <c r="M250" i="9"/>
  <c r="L250" i="9"/>
  <c r="F250" i="9"/>
  <c r="E250" i="9"/>
  <c r="B250" i="9" s="1"/>
  <c r="M249" i="9"/>
  <c r="L249" i="9"/>
  <c r="F249" i="9" s="1"/>
  <c r="B249" i="9" s="1"/>
  <c r="E249" i="9"/>
  <c r="M248" i="9"/>
  <c r="L248" i="9"/>
  <c r="F248" i="9" s="1"/>
  <c r="B248" i="9" s="1"/>
  <c r="E248" i="9"/>
  <c r="M247" i="9"/>
  <c r="L247" i="9"/>
  <c r="F247" i="9"/>
  <c r="E247" i="9"/>
  <c r="B247" i="9" s="1"/>
  <c r="M246" i="9"/>
  <c r="L246" i="9"/>
  <c r="F246" i="9"/>
  <c r="E246" i="9"/>
  <c r="B246" i="9" s="1"/>
  <c r="M245" i="9"/>
  <c r="L245" i="9"/>
  <c r="F245" i="9" s="1"/>
  <c r="B245" i="9" s="1"/>
  <c r="E245" i="9"/>
  <c r="M244" i="9"/>
  <c r="L244" i="9"/>
  <c r="F244" i="9" s="1"/>
  <c r="B244" i="9" s="1"/>
  <c r="E244" i="9"/>
  <c r="M243" i="9"/>
  <c r="L243" i="9"/>
  <c r="F243" i="9"/>
  <c r="E243" i="9"/>
  <c r="B243" i="9" s="1"/>
  <c r="M242" i="9"/>
  <c r="L242" i="9"/>
  <c r="F242" i="9"/>
  <c r="B242" i="9" s="1"/>
  <c r="E242" i="9"/>
  <c r="M241" i="9"/>
  <c r="L241" i="9"/>
  <c r="F241" i="9" s="1"/>
  <c r="B241" i="9" s="1"/>
  <c r="E241" i="9"/>
  <c r="M240" i="9"/>
  <c r="F240" i="9" s="1"/>
  <c r="B240" i="9" s="1"/>
  <c r="L240" i="9"/>
  <c r="E240" i="9"/>
  <c r="M239" i="9"/>
  <c r="L239" i="9"/>
  <c r="F239" i="9"/>
  <c r="E239" i="9"/>
  <c r="B239" i="9" s="1"/>
  <c r="M238" i="9"/>
  <c r="L238" i="9"/>
  <c r="F238" i="9"/>
  <c r="B238" i="9" s="1"/>
  <c r="E238" i="9"/>
  <c r="M237" i="9"/>
  <c r="L237" i="9"/>
  <c r="F237" i="9" s="1"/>
  <c r="B237" i="9" s="1"/>
  <c r="E237" i="9"/>
  <c r="M236" i="9"/>
  <c r="F236" i="9" s="1"/>
  <c r="B236" i="9" s="1"/>
  <c r="L236" i="9"/>
  <c r="E236" i="9"/>
  <c r="M235" i="9"/>
  <c r="L235" i="9"/>
  <c r="F235" i="9"/>
  <c r="E235" i="9"/>
  <c r="B235" i="9" s="1"/>
  <c r="M234" i="9"/>
  <c r="L234" i="9"/>
  <c r="F234" i="9"/>
  <c r="B234" i="9" s="1"/>
  <c r="E234" i="9"/>
  <c r="M233" i="9"/>
  <c r="L233" i="9"/>
  <c r="F233" i="9" s="1"/>
  <c r="B233" i="9" s="1"/>
  <c r="E233" i="9"/>
  <c r="M232" i="9"/>
  <c r="F232" i="9" s="1"/>
  <c r="B232" i="9" s="1"/>
  <c r="L232" i="9"/>
  <c r="E232" i="9"/>
  <c r="M231" i="9"/>
  <c r="L231" i="9"/>
  <c r="F231" i="9" s="1"/>
  <c r="E231" i="9"/>
  <c r="M230" i="9"/>
  <c r="L230" i="9"/>
  <c r="F230" i="9"/>
  <c r="B230" i="9" s="1"/>
  <c r="E230" i="9"/>
  <c r="M229" i="9"/>
  <c r="L229" i="9"/>
  <c r="F229" i="9" s="1"/>
  <c r="B229" i="9" s="1"/>
  <c r="E229" i="9"/>
  <c r="M228" i="9"/>
  <c r="L228" i="9"/>
  <c r="F228" i="9" s="1"/>
  <c r="B228" i="9" s="1"/>
  <c r="E228" i="9"/>
  <c r="M227" i="9"/>
  <c r="L227" i="9"/>
  <c r="F227" i="9"/>
  <c r="E227" i="9"/>
  <c r="B227" i="9" s="1"/>
  <c r="M226" i="9"/>
  <c r="F226" i="9" s="1"/>
  <c r="B226" i="9" s="1"/>
  <c r="L226" i="9"/>
  <c r="E226" i="9"/>
  <c r="M225" i="9"/>
  <c r="L225" i="9"/>
  <c r="F225" i="9" s="1"/>
  <c r="B225" i="9" s="1"/>
  <c r="E225" i="9"/>
  <c r="M224" i="9"/>
  <c r="L224" i="9"/>
  <c r="F224" i="9" s="1"/>
  <c r="B224" i="9" s="1"/>
  <c r="E224" i="9"/>
  <c r="M223" i="9"/>
  <c r="L223" i="9"/>
  <c r="F223" i="9" s="1"/>
  <c r="E223" i="9"/>
  <c r="B223" i="9" s="1"/>
  <c r="M222" i="9"/>
  <c r="L222" i="9"/>
  <c r="F222" i="9"/>
  <c r="E222" i="9"/>
  <c r="B222" i="9"/>
  <c r="M221" i="9"/>
  <c r="L221" i="9"/>
  <c r="E221" i="9"/>
  <c r="M220" i="9"/>
  <c r="F220" i="9" s="1"/>
  <c r="B220" i="9" s="1"/>
  <c r="L220" i="9"/>
  <c r="E220" i="9"/>
  <c r="M219" i="9"/>
  <c r="L219" i="9"/>
  <c r="E219" i="9"/>
  <c r="M218" i="9"/>
  <c r="L218" i="9"/>
  <c r="E218" i="9"/>
  <c r="M217" i="9"/>
  <c r="L217" i="9"/>
  <c r="E217" i="9"/>
  <c r="M216" i="9"/>
  <c r="L216" i="9"/>
  <c r="F216" i="9"/>
  <c r="B216" i="9" s="1"/>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B157" i="9" s="1"/>
  <c r="F157" i="9"/>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F143" i="9"/>
  <c r="H142" i="9"/>
  <c r="G142" i="9"/>
  <c r="F142" i="9"/>
  <c r="E142" i="9"/>
  <c r="B142" i="9" s="1"/>
  <c r="H141" i="9"/>
  <c r="E141" i="9" s="1"/>
  <c r="B141" i="9" s="1"/>
  <c r="G141" i="9"/>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G135" i="9"/>
  <c r="E135" i="9" s="1"/>
  <c r="B135" i="9" s="1"/>
  <c r="F135" i="9"/>
  <c r="H134" i="9"/>
  <c r="G134" i="9"/>
  <c r="F134" i="9"/>
  <c r="E134" i="9"/>
  <c r="B134" i="9" s="1"/>
  <c r="H133" i="9"/>
  <c r="E133" i="9" s="1"/>
  <c r="B133" i="9" s="1"/>
  <c r="G133" i="9"/>
  <c r="F133" i="9"/>
  <c r="H132" i="9"/>
  <c r="G132" i="9"/>
  <c r="E132" i="9" s="1"/>
  <c r="B132" i="9" s="1"/>
  <c r="F132" i="9"/>
  <c r="H131" i="9"/>
  <c r="G131" i="9"/>
  <c r="E131" i="9" s="1"/>
  <c r="B131" i="9" s="1"/>
  <c r="F131" i="9"/>
  <c r="H130" i="9"/>
  <c r="G130" i="9"/>
  <c r="F130" i="9"/>
  <c r="E130" i="9"/>
  <c r="B130" i="9" s="1"/>
  <c r="H129" i="9"/>
  <c r="G129" i="9"/>
  <c r="F129" i="9"/>
  <c r="E129" i="9"/>
  <c r="B129" i="9" s="1"/>
  <c r="H128" i="9"/>
  <c r="G128" i="9"/>
  <c r="E128" i="9" s="1"/>
  <c r="B128" i="9" s="1"/>
  <c r="F128" i="9"/>
  <c r="H127" i="9"/>
  <c r="G127" i="9"/>
  <c r="E127" i="9" s="1"/>
  <c r="B127" i="9" s="1"/>
  <c r="F127" i="9"/>
  <c r="H126" i="9"/>
  <c r="G126" i="9"/>
  <c r="F126" i="9"/>
  <c r="E126" i="9"/>
  <c r="B126" i="9" s="1"/>
  <c r="H125" i="9"/>
  <c r="G125" i="9"/>
  <c r="F125" i="9"/>
  <c r="E125" i="9"/>
  <c r="B125" i="9" s="1"/>
  <c r="H124" i="9"/>
  <c r="G124" i="9"/>
  <c r="E124" i="9" s="1"/>
  <c r="B124" i="9" s="1"/>
  <c r="F124" i="9"/>
  <c r="H123" i="9"/>
  <c r="G123" i="9"/>
  <c r="E123" i="9" s="1"/>
  <c r="B123" i="9" s="1"/>
  <c r="F123" i="9"/>
  <c r="H122" i="9"/>
  <c r="G122" i="9"/>
  <c r="F122" i="9"/>
  <c r="E122" i="9"/>
  <c r="B122" i="9" s="1"/>
  <c r="H121" i="9"/>
  <c r="G121" i="9"/>
  <c r="F121" i="9"/>
  <c r="E121" i="9"/>
  <c r="B121" i="9" s="1"/>
  <c r="H120" i="9"/>
  <c r="G120" i="9"/>
  <c r="E120" i="9" s="1"/>
  <c r="B120" i="9" s="1"/>
  <c r="F120" i="9"/>
  <c r="H119" i="9"/>
  <c r="G119" i="9"/>
  <c r="E119" i="9" s="1"/>
  <c r="B119" i="9" s="1"/>
  <c r="F119" i="9"/>
  <c r="H118" i="9"/>
  <c r="G118" i="9"/>
  <c r="F118" i="9"/>
  <c r="E118" i="9"/>
  <c r="B118" i="9" s="1"/>
  <c r="H117" i="9"/>
  <c r="E117" i="9" s="1"/>
  <c r="B117" i="9" s="1"/>
  <c r="G117" i="9"/>
  <c r="F117" i="9"/>
  <c r="H116" i="9"/>
  <c r="G116" i="9"/>
  <c r="E116" i="9" s="1"/>
  <c r="B116" i="9" s="1"/>
  <c r="F116" i="9"/>
  <c r="H115" i="9"/>
  <c r="G115" i="9"/>
  <c r="E115" i="9" s="1"/>
  <c r="B115" i="9" s="1"/>
  <c r="F115" i="9"/>
  <c r="H114" i="9"/>
  <c r="G114" i="9"/>
  <c r="F114" i="9"/>
  <c r="E114" i="9"/>
  <c r="B114" i="9" s="1"/>
  <c r="H113" i="9"/>
  <c r="E113" i="9" s="1"/>
  <c r="B113" i="9" s="1"/>
  <c r="G113" i="9"/>
  <c r="F113" i="9"/>
  <c r="H112" i="9"/>
  <c r="G112" i="9"/>
  <c r="E112" i="9" s="1"/>
  <c r="B112" i="9" s="1"/>
  <c r="F112" i="9"/>
  <c r="H111" i="9"/>
  <c r="G111" i="9"/>
  <c r="E111" i="9" s="1"/>
  <c r="B111" i="9" s="1"/>
  <c r="F111" i="9"/>
  <c r="H110" i="9"/>
  <c r="G110" i="9"/>
  <c r="F110" i="9"/>
  <c r="E110" i="9"/>
  <c r="B110" i="9" s="1"/>
  <c r="H109" i="9"/>
  <c r="E109" i="9" s="1"/>
  <c r="B109" i="9" s="1"/>
  <c r="G109" i="9"/>
  <c r="F109" i="9"/>
  <c r="H108" i="9"/>
  <c r="G108" i="9"/>
  <c r="E108" i="9" s="1"/>
  <c r="B108" i="9" s="1"/>
  <c r="F108" i="9"/>
  <c r="H107" i="9"/>
  <c r="G107" i="9"/>
  <c r="E107" i="9" s="1"/>
  <c r="B107" i="9" s="1"/>
  <c r="F107" i="9"/>
  <c r="H106" i="9"/>
  <c r="G106" i="9"/>
  <c r="F106" i="9"/>
  <c r="E106" i="9"/>
  <c r="B106" i="9" s="1"/>
  <c r="H105" i="9"/>
  <c r="E105" i="9" s="1"/>
  <c r="B105" i="9" s="1"/>
  <c r="G105" i="9"/>
  <c r="F105" i="9"/>
  <c r="H104" i="9"/>
  <c r="G104" i="9"/>
  <c r="E104" i="9" s="1"/>
  <c r="B104" i="9" s="1"/>
  <c r="F104" i="9"/>
  <c r="H103" i="9"/>
  <c r="G103" i="9"/>
  <c r="E103" i="9" s="1"/>
  <c r="B103" i="9" s="1"/>
  <c r="F103" i="9"/>
  <c r="H102" i="9"/>
  <c r="G102" i="9"/>
  <c r="F102" i="9"/>
  <c r="E102" i="9"/>
  <c r="B102" i="9" s="1"/>
  <c r="H101" i="9"/>
  <c r="G101" i="9"/>
  <c r="F101" i="9"/>
  <c r="B101" i="9" s="1"/>
  <c r="E101" i="9"/>
  <c r="H100" i="9"/>
  <c r="G100" i="9"/>
  <c r="E100" i="9" s="1"/>
  <c r="B100" i="9" s="1"/>
  <c r="F100" i="9"/>
  <c r="H99" i="9"/>
  <c r="G99" i="9"/>
  <c r="E99" i="9" s="1"/>
  <c r="B99" i="9" s="1"/>
  <c r="F99" i="9"/>
  <c r="H98" i="9"/>
  <c r="G98" i="9"/>
  <c r="F98" i="9"/>
  <c r="E98" i="9"/>
  <c r="B98" i="9" s="1"/>
  <c r="H97" i="9"/>
  <c r="E97" i="9" s="1"/>
  <c r="B97" i="9" s="1"/>
  <c r="G97" i="9"/>
  <c r="F97" i="9"/>
  <c r="H96" i="9"/>
  <c r="G96" i="9"/>
  <c r="E96" i="9" s="1"/>
  <c r="B96" i="9" s="1"/>
  <c r="F96" i="9"/>
  <c r="H95" i="9"/>
  <c r="G95" i="9"/>
  <c r="E95" i="9" s="1"/>
  <c r="B95" i="9" s="1"/>
  <c r="F95" i="9"/>
  <c r="H94" i="9"/>
  <c r="G94" i="9"/>
  <c r="F94" i="9"/>
  <c r="E94" i="9"/>
  <c r="B94" i="9" s="1"/>
  <c r="H93" i="9"/>
  <c r="G93" i="9"/>
  <c r="F93" i="9"/>
  <c r="E93" i="9"/>
  <c r="B93" i="9" s="1"/>
  <c r="H92" i="9"/>
  <c r="G92" i="9"/>
  <c r="E92" i="9" s="1"/>
  <c r="B92" i="9" s="1"/>
  <c r="F92" i="9"/>
  <c r="H91" i="9"/>
  <c r="G91" i="9"/>
  <c r="E91" i="9" s="1"/>
  <c r="B91" i="9" s="1"/>
  <c r="F91" i="9"/>
  <c r="H90" i="9"/>
  <c r="G90" i="9"/>
  <c r="F90" i="9"/>
  <c r="E90" i="9"/>
  <c r="B90" i="9" s="1"/>
  <c r="H89" i="9"/>
  <c r="G89" i="9"/>
  <c r="F89" i="9"/>
  <c r="E89" i="9"/>
  <c r="B89" i="9" s="1"/>
  <c r="H88" i="9"/>
  <c r="G88" i="9"/>
  <c r="E88" i="9" s="1"/>
  <c r="B88" i="9" s="1"/>
  <c r="F88" i="9"/>
  <c r="H87" i="9"/>
  <c r="G87" i="9"/>
  <c r="E87" i="9" s="1"/>
  <c r="B87" i="9" s="1"/>
  <c r="F87" i="9"/>
  <c r="H86" i="9"/>
  <c r="G86" i="9"/>
  <c r="F86" i="9"/>
  <c r="E86" i="9"/>
  <c r="B86" i="9" s="1"/>
  <c r="H85" i="9"/>
  <c r="G85" i="9"/>
  <c r="F85" i="9"/>
  <c r="E85" i="9"/>
  <c r="B85" i="9" s="1"/>
  <c r="H84" i="9"/>
  <c r="G84" i="9"/>
  <c r="E84" i="9" s="1"/>
  <c r="B84" i="9" s="1"/>
  <c r="F84" i="9"/>
  <c r="H83" i="9"/>
  <c r="G83" i="9"/>
  <c r="E83" i="9" s="1"/>
  <c r="B83" i="9" s="1"/>
  <c r="F83" i="9"/>
  <c r="H82" i="9"/>
  <c r="G82" i="9"/>
  <c r="F82" i="9"/>
  <c r="E82" i="9"/>
  <c r="B82" i="9" s="1"/>
  <c r="H81" i="9"/>
  <c r="E81" i="9" s="1"/>
  <c r="B81" i="9" s="1"/>
  <c r="G81" i="9"/>
  <c r="F81" i="9"/>
  <c r="H80" i="9"/>
  <c r="G80" i="9"/>
  <c r="E80" i="9" s="1"/>
  <c r="B80" i="9" s="1"/>
  <c r="F80" i="9"/>
  <c r="H79" i="9"/>
  <c r="G79" i="9"/>
  <c r="E79" i="9" s="1"/>
  <c r="B79" i="9" s="1"/>
  <c r="F79" i="9"/>
  <c r="H78" i="9"/>
  <c r="G78" i="9"/>
  <c r="F78" i="9"/>
  <c r="E78" i="9"/>
  <c r="B78" i="9" s="1"/>
  <c r="H77" i="9"/>
  <c r="G77" i="9"/>
  <c r="E77" i="9" s="1"/>
  <c r="B77" i="9" s="1"/>
  <c r="F77" i="9"/>
  <c r="H76" i="9"/>
  <c r="G76" i="9"/>
  <c r="E76" i="9" s="1"/>
  <c r="B76" i="9" s="1"/>
  <c r="F76" i="9"/>
  <c r="H75" i="9"/>
  <c r="G75" i="9"/>
  <c r="E75" i="9" s="1"/>
  <c r="B75" i="9" s="1"/>
  <c r="F75" i="9"/>
  <c r="H74" i="9"/>
  <c r="G74" i="9"/>
  <c r="F74" i="9"/>
  <c r="E74" i="9"/>
  <c r="B74" i="9" s="1"/>
  <c r="H73" i="9"/>
  <c r="G73" i="9"/>
  <c r="F73" i="9"/>
  <c r="E73" i="9"/>
  <c r="B73" i="9" s="1"/>
  <c r="H72" i="9"/>
  <c r="G72" i="9"/>
  <c r="E72" i="9" s="1"/>
  <c r="B72" i="9" s="1"/>
  <c r="F72" i="9"/>
  <c r="H71" i="9"/>
  <c r="G71" i="9"/>
  <c r="E71" i="9" s="1"/>
  <c r="B71" i="9" s="1"/>
  <c r="F71" i="9"/>
  <c r="H70" i="9"/>
  <c r="G70" i="9"/>
  <c r="F70" i="9"/>
  <c r="E70" i="9"/>
  <c r="B70" i="9" s="1"/>
  <c r="H69" i="9"/>
  <c r="G69" i="9"/>
  <c r="F69" i="9"/>
  <c r="E69" i="9"/>
  <c r="B69" i="9" s="1"/>
  <c r="H68" i="9"/>
  <c r="G68" i="9"/>
  <c r="F68" i="9"/>
  <c r="H67" i="9"/>
  <c r="E67" i="9" s="1"/>
  <c r="B67" i="9" s="1"/>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B47" i="9" s="1"/>
  <c r="G47" i="9"/>
  <c r="F47" i="9"/>
  <c r="H46" i="9"/>
  <c r="G46" i="9"/>
  <c r="F46" i="9"/>
  <c r="E46" i="9"/>
  <c r="B46" i="9" s="1"/>
  <c r="H45" i="9"/>
  <c r="G45" i="9"/>
  <c r="F45" i="9"/>
  <c r="H44" i="9"/>
  <c r="G44" i="9"/>
  <c r="F44" i="9"/>
  <c r="H43" i="9"/>
  <c r="E43" i="9" s="1"/>
  <c r="B43" i="9" s="1"/>
  <c r="G43" i="9"/>
  <c r="F43" i="9"/>
  <c r="H42" i="9"/>
  <c r="E42" i="9" s="1"/>
  <c r="B42" i="9" s="1"/>
  <c r="G42" i="9"/>
  <c r="F42" i="9"/>
  <c r="H41" i="9"/>
  <c r="G41" i="9"/>
  <c r="F41" i="9"/>
  <c r="H40" i="9"/>
  <c r="G40" i="9"/>
  <c r="F40" i="9"/>
  <c r="H39" i="9"/>
  <c r="E39" i="9" s="1"/>
  <c r="B39" i="9" s="1"/>
  <c r="G39" i="9"/>
  <c r="F39" i="9"/>
  <c r="H38" i="9"/>
  <c r="E38" i="9" s="1"/>
  <c r="B38" i="9" s="1"/>
  <c r="G38" i="9"/>
  <c r="F38" i="9"/>
  <c r="H37" i="9"/>
  <c r="G37" i="9"/>
  <c r="E37" i="9" s="1"/>
  <c r="B37" i="9" s="1"/>
  <c r="F37" i="9"/>
  <c r="H36" i="9"/>
  <c r="G36" i="9"/>
  <c r="E36" i="9" s="1"/>
  <c r="B36" i="9" s="1"/>
  <c r="F36" i="9"/>
  <c r="H35" i="9"/>
  <c r="E35" i="9" s="1"/>
  <c r="B35" i="9" s="1"/>
  <c r="G35" i="9"/>
  <c r="F35" i="9"/>
  <c r="H34" i="9"/>
  <c r="E34" i="9" s="1"/>
  <c r="B34" i="9" s="1"/>
  <c r="G34" i="9"/>
  <c r="F34" i="9"/>
  <c r="H33" i="9"/>
  <c r="G33" i="9"/>
  <c r="F33" i="9"/>
  <c r="H32" i="9"/>
  <c r="G32" i="9"/>
  <c r="F32" i="9"/>
  <c r="H31" i="9"/>
  <c r="E31" i="9" s="1"/>
  <c r="B31" i="9" s="1"/>
  <c r="G31" i="9"/>
  <c r="F31" i="9"/>
  <c r="H30" i="9"/>
  <c r="G30" i="9"/>
  <c r="E30" i="9" s="1"/>
  <c r="B30" i="9" s="1"/>
  <c r="F30" i="9"/>
  <c r="H29" i="9"/>
  <c r="G29" i="9"/>
  <c r="E29" i="9" s="1"/>
  <c r="B29" i="9" s="1"/>
  <c r="F29" i="9"/>
  <c r="H28" i="9"/>
  <c r="E28" i="9" s="1"/>
  <c r="B28" i="9" s="1"/>
  <c r="G28" i="9"/>
  <c r="F28" i="9"/>
  <c r="H27" i="9"/>
  <c r="G27" i="9"/>
  <c r="F27" i="9"/>
  <c r="H26" i="9"/>
  <c r="G26" i="9"/>
  <c r="E26" i="9" s="1"/>
  <c r="B26" i="9" s="1"/>
  <c r="F26" i="9"/>
  <c r="H25" i="9"/>
  <c r="G25" i="9"/>
  <c r="E25" i="9" s="1"/>
  <c r="B25" i="9" s="1"/>
  <c r="F25" i="9"/>
  <c r="H24" i="9"/>
  <c r="G24" i="9"/>
  <c r="F24" i="9"/>
  <c r="E24" i="9"/>
  <c r="B24" i="9" s="1"/>
  <c r="H23" i="9"/>
  <c r="G23" i="9"/>
  <c r="F23" i="9"/>
  <c r="H22" i="9"/>
  <c r="G22" i="9"/>
  <c r="E22" i="9" s="1"/>
  <c r="B22" i="9" s="1"/>
  <c r="F22" i="9"/>
  <c r="F21" i="9"/>
  <c r="F4" i="9"/>
  <c r="O3" i="9"/>
  <c r="G275" i="9" s="1"/>
  <c r="E275" i="9" s="1"/>
  <c r="B275" i="9" s="1"/>
  <c r="I3" i="9"/>
  <c r="H3" i="9"/>
  <c r="G3" i="9"/>
  <c r="D101" i="8"/>
  <c r="C1576" i="1" s="1"/>
  <c r="H1576" i="1" s="1"/>
  <c r="D95" i="8"/>
  <c r="D90" i="8"/>
  <c r="D85" i="8"/>
  <c r="C1560" i="1" s="1"/>
  <c r="D80" i="8"/>
  <c r="D75" i="8"/>
  <c r="D70" i="8"/>
  <c r="D65" i="8"/>
  <c r="C1540" i="1" s="1"/>
  <c r="D60" i="8"/>
  <c r="D55" i="8"/>
  <c r="D49" i="8" s="1"/>
  <c r="D50" i="8"/>
  <c r="D44" i="8"/>
  <c r="D36" i="8"/>
  <c r="D26" i="8"/>
  <c r="D24" i="8" s="1"/>
  <c r="C1499" i="1" s="1"/>
  <c r="H1499" i="1" s="1"/>
  <c r="D18" i="8"/>
  <c r="D8" i="8"/>
  <c r="D6" i="8"/>
  <c r="C1481" i="1" s="1"/>
  <c r="H1481" i="1" s="1"/>
  <c r="E44" i="7"/>
  <c r="D44" i="7"/>
  <c r="E39" i="7"/>
  <c r="D39" i="7"/>
  <c r="D38" i="7" s="1"/>
  <c r="H31" i="3" s="1"/>
  <c r="E38" i="7"/>
  <c r="E30" i="7"/>
  <c r="D30" i="7"/>
  <c r="E23" i="7"/>
  <c r="D23" i="7"/>
  <c r="D22" i="7" s="1"/>
  <c r="E22" i="7"/>
  <c r="E14" i="7"/>
  <c r="D14" i="7"/>
  <c r="E7" i="7"/>
  <c r="E6" i="7" s="1"/>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I27" i="3" s="1"/>
  <c r="D122" i="6"/>
  <c r="F122" i="6" s="1"/>
  <c r="F121" i="6"/>
  <c r="F120" i="6"/>
  <c r="F119" i="6"/>
  <c r="F118" i="6"/>
  <c r="E118" i="6"/>
  <c r="D118" i="6"/>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F250" i="5" s="1"/>
  <c r="D250" i="5"/>
  <c r="F249" i="5"/>
  <c r="F248" i="5"/>
  <c r="F247" i="5"/>
  <c r="E246" i="5"/>
  <c r="D246" i="5"/>
  <c r="F244" i="5"/>
  <c r="F243" i="5"/>
  <c r="E242" i="5"/>
  <c r="D242" i="5"/>
  <c r="F242" i="5" s="1"/>
  <c r="F241" i="5"/>
  <c r="F240" i="5"/>
  <c r="E239" i="5"/>
  <c r="D239" i="5"/>
  <c r="D238" i="5" s="1"/>
  <c r="C1215" i="1"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7" i="5" s="1"/>
  <c r="F205" i="5"/>
  <c r="F204" i="5"/>
  <c r="F203" i="5"/>
  <c r="F202" i="5"/>
  <c r="F201" i="5"/>
  <c r="F200" i="5"/>
  <c r="F199" i="5"/>
  <c r="E198" i="5"/>
  <c r="D198" i="5"/>
  <c r="F198" i="5" s="1"/>
  <c r="F197" i="5"/>
  <c r="F196" i="5"/>
  <c r="F195" i="5"/>
  <c r="F194" i="5"/>
  <c r="F193" i="5"/>
  <c r="F192" i="5"/>
  <c r="F191" i="5"/>
  <c r="E191" i="5"/>
  <c r="D191" i="5"/>
  <c r="E190" i="5"/>
  <c r="H310" i="9" s="1"/>
  <c r="D190" i="5"/>
  <c r="G310" i="9" s="1"/>
  <c r="F189" i="5"/>
  <c r="F188" i="5"/>
  <c r="F187" i="5"/>
  <c r="F186" i="5"/>
  <c r="F185" i="5"/>
  <c r="F184" i="5"/>
  <c r="F183" i="5"/>
  <c r="F182" i="5"/>
  <c r="F181" i="5"/>
  <c r="E180" i="5"/>
  <c r="D180" i="5"/>
  <c r="D177" i="5" s="1"/>
  <c r="G308" i="9" s="1"/>
  <c r="F179" i="5"/>
  <c r="F178" i="5"/>
  <c r="E177" i="5"/>
  <c r="H308"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E146" i="5"/>
  <c r="D146" i="5"/>
  <c r="F145" i="5"/>
  <c r="F144" i="5"/>
  <c r="F143" i="5"/>
  <c r="F142" i="5"/>
  <c r="E142" i="5"/>
  <c r="D142" i="5"/>
  <c r="F141" i="5"/>
  <c r="F140" i="5"/>
  <c r="F139" i="5"/>
  <c r="F138" i="5"/>
  <c r="F137" i="5"/>
  <c r="F136" i="5"/>
  <c r="E135" i="5"/>
  <c r="D135" i="5"/>
  <c r="D134" i="5" s="1"/>
  <c r="F134" i="5"/>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F87" i="5"/>
  <c r="D87" i="5"/>
  <c r="F86" i="5"/>
  <c r="F85" i="5"/>
  <c r="F84" i="5"/>
  <c r="F83" i="5"/>
  <c r="F82" i="5"/>
  <c r="F81" i="5"/>
  <c r="F80" i="5"/>
  <c r="E79" i="5"/>
  <c r="E78" i="5" s="1"/>
  <c r="D1056" i="1" s="1"/>
  <c r="D79" i="5"/>
  <c r="D78" i="5" s="1"/>
  <c r="F77" i="5"/>
  <c r="F76" i="5"/>
  <c r="F75" i="5"/>
  <c r="F74" i="5"/>
  <c r="F73" i="5"/>
  <c r="F72" i="5"/>
  <c r="F71" i="5"/>
  <c r="E70" i="5"/>
  <c r="E69" i="5" s="1"/>
  <c r="D70" i="5"/>
  <c r="D69" i="5" s="1"/>
  <c r="F67" i="5"/>
  <c r="F66" i="5"/>
  <c r="F65" i="5"/>
  <c r="F64" i="5"/>
  <c r="E63" i="5"/>
  <c r="D1041" i="1" s="1"/>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1007" i="1" s="1"/>
  <c r="D29" i="5"/>
  <c r="C1007" i="1" s="1"/>
  <c r="F28" i="5"/>
  <c r="F27" i="5"/>
  <c r="F26" i="5"/>
  <c r="F25" i="5"/>
  <c r="F24" i="5"/>
  <c r="F23" i="5"/>
  <c r="F22" i="5"/>
  <c r="F21" i="5"/>
  <c r="F20" i="5"/>
  <c r="E19" i="5"/>
  <c r="D19" i="5"/>
  <c r="F18" i="5"/>
  <c r="F17" i="5"/>
  <c r="F16" i="5"/>
  <c r="F15" i="5"/>
  <c r="F14" i="5"/>
  <c r="E13" i="5"/>
  <c r="D13" i="5"/>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4" i="4" s="1"/>
  <c r="D593" i="4"/>
  <c r="F593" i="4" s="1"/>
  <c r="F592" i="4"/>
  <c r="F591" i="4"/>
  <c r="E590" i="4"/>
  <c r="D590" i="4"/>
  <c r="F590" i="4" s="1"/>
  <c r="F589" i="4"/>
  <c r="F588" i="4"/>
  <c r="E587" i="4"/>
  <c r="D587" i="4"/>
  <c r="F587" i="4" s="1"/>
  <c r="F586" i="4"/>
  <c r="E585" i="4"/>
  <c r="E580" i="4" s="1"/>
  <c r="D585" i="4"/>
  <c r="F585" i="4" s="1"/>
  <c r="F584" i="4"/>
  <c r="F583" i="4"/>
  <c r="F582" i="4"/>
  <c r="F581" i="4"/>
  <c r="E581" i="4"/>
  <c r="D581" i="4"/>
  <c r="F579" i="4"/>
  <c r="F578" i="4"/>
  <c r="F577" i="4"/>
  <c r="E577" i="4"/>
  <c r="D577" i="4"/>
  <c r="F576" i="4"/>
  <c r="F575" i="4"/>
  <c r="E574" i="4"/>
  <c r="D574" i="4"/>
  <c r="F574" i="4" s="1"/>
  <c r="F573" i="4"/>
  <c r="F572" i="4"/>
  <c r="F571" i="4"/>
  <c r="E571" i="4"/>
  <c r="D571" i="4"/>
  <c r="F570" i="4"/>
  <c r="F569" i="4"/>
  <c r="F568" i="4"/>
  <c r="E568" i="4"/>
  <c r="E567" i="4" s="1"/>
  <c r="D568" i="4"/>
  <c r="F567" i="4"/>
  <c r="D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F516"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E472" i="4" s="1"/>
  <c r="D478" i="4"/>
  <c r="F477" i="4"/>
  <c r="F476" i="4"/>
  <c r="F475" i="4"/>
  <c r="F474" i="4"/>
  <c r="E473" i="4"/>
  <c r="D473" i="4"/>
  <c r="F473" i="4" s="1"/>
  <c r="F471" i="4"/>
  <c r="F470" i="4"/>
  <c r="F469" i="4"/>
  <c r="E469" i="4"/>
  <c r="D469" i="4"/>
  <c r="F468" i="4"/>
  <c r="F467" i="4"/>
  <c r="F466" i="4"/>
  <c r="E466" i="4"/>
  <c r="D466" i="4"/>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F421" i="4" s="1"/>
  <c r="E418" i="4"/>
  <c r="F418" i="4" s="1"/>
  <c r="D418" i="4"/>
  <c r="F417" i="4"/>
  <c r="E417" i="4"/>
  <c r="D417" i="4"/>
  <c r="E416" i="4"/>
  <c r="D416" i="4"/>
  <c r="D643" i="4" s="1"/>
  <c r="F411" i="4"/>
  <c r="F410" i="4"/>
  <c r="F409" i="4"/>
  <c r="F406" i="4"/>
  <c r="F405" i="4"/>
  <c r="F404" i="4"/>
  <c r="F403" i="4"/>
  <c r="F402" i="4"/>
  <c r="E402" i="4"/>
  <c r="D402" i="4"/>
  <c r="F401" i="4"/>
  <c r="F400" i="4"/>
  <c r="E400" i="4"/>
  <c r="D400" i="4"/>
  <c r="F399" i="4"/>
  <c r="F398" i="4"/>
  <c r="F397" i="4"/>
  <c r="E397" i="4"/>
  <c r="E396" i="4" s="1"/>
  <c r="D397" i="4"/>
  <c r="F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F356" i="4" s="1"/>
  <c r="F355" i="4"/>
  <c r="F354" i="4"/>
  <c r="F353" i="4"/>
  <c r="F352" i="4"/>
  <c r="E352" i="4"/>
  <c r="D352" i="4"/>
  <c r="E351" i="4"/>
  <c r="F349" i="4"/>
  <c r="F348" i="4"/>
  <c r="E348" i="4"/>
  <c r="D348" i="4"/>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D304" i="4"/>
  <c r="F304" i="4" s="1"/>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D263" i="4"/>
  <c r="F262" i="4"/>
  <c r="F261" i="4"/>
  <c r="F260" i="4"/>
  <c r="F259" i="4"/>
  <c r="E259" i="4"/>
  <c r="D259" i="4"/>
  <c r="F258" i="4"/>
  <c r="F257" i="4"/>
  <c r="F256" i="4"/>
  <c r="F255" i="4"/>
  <c r="F254" i="4"/>
  <c r="F253" i="4"/>
  <c r="E253" i="4"/>
  <c r="D253" i="4"/>
  <c r="E252" i="4"/>
  <c r="D252" i="4"/>
  <c r="F252" i="4" s="1"/>
  <c r="F251" i="4"/>
  <c r="F250" i="4"/>
  <c r="F249" i="4"/>
  <c r="F248"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7" i="4"/>
  <c r="F226" i="4"/>
  <c r="E225" i="4"/>
  <c r="F225" i="4" s="1"/>
  <c r="D225" i="4"/>
  <c r="E224" i="4"/>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F162" i="4"/>
  <c r="F161" i="4"/>
  <c r="F160" i="4"/>
  <c r="E159" i="4"/>
  <c r="F159" i="4" s="1"/>
  <c r="D159" i="4"/>
  <c r="F158" i="4"/>
  <c r="F157" i="4"/>
  <c r="F156" i="4"/>
  <c r="F155" i="4"/>
  <c r="F154" i="4"/>
  <c r="E153" i="4"/>
  <c r="F153" i="4" s="1"/>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D134" i="4"/>
  <c r="D133" i="4"/>
  <c r="F132" i="4"/>
  <c r="F131" i="4"/>
  <c r="F130" i="4"/>
  <c r="F129" i="4"/>
  <c r="F128" i="4"/>
  <c r="E128" i="4"/>
  <c r="D128" i="4"/>
  <c r="F127" i="4"/>
  <c r="F126" i="4"/>
  <c r="E125" i="4"/>
  <c r="D125" i="4"/>
  <c r="D124" i="4" s="1"/>
  <c r="E124" i="4"/>
  <c r="F123" i="4"/>
  <c r="F122" i="4"/>
  <c r="F121" i="4"/>
  <c r="E120" i="4"/>
  <c r="D120" i="4"/>
  <c r="F120" i="4" s="1"/>
  <c r="F119" i="4"/>
  <c r="F118" i="4"/>
  <c r="F117" i="4"/>
  <c r="F116" i="4"/>
  <c r="F115" i="4"/>
  <c r="F114" i="4"/>
  <c r="F113" i="4"/>
  <c r="E112" i="4"/>
  <c r="F112" i="4" s="1"/>
  <c r="D112" i="4"/>
  <c r="F111" i="4"/>
  <c r="F110" i="4"/>
  <c r="F109" i="4"/>
  <c r="F108" i="4"/>
  <c r="E107" i="4"/>
  <c r="D107" i="4"/>
  <c r="F107"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78" i="1" s="1"/>
  <c r="D83" i="4"/>
  <c r="D82" i="4"/>
  <c r="F81" i="4"/>
  <c r="F80" i="4"/>
  <c r="F79" i="4"/>
  <c r="F78" i="4"/>
  <c r="E77" i="4"/>
  <c r="E50" i="4" s="1"/>
  <c r="D46" i="1" s="1"/>
  <c r="H46" i="1" s="1"/>
  <c r="D77" i="4"/>
  <c r="F76" i="4"/>
  <c r="F75" i="4"/>
  <c r="E74" i="4"/>
  <c r="D74" i="4"/>
  <c r="F74" i="4" s="1"/>
  <c r="F73" i="4"/>
  <c r="F72" i="4"/>
  <c r="E71" i="4"/>
  <c r="D71" i="4"/>
  <c r="F71" i="4" s="1"/>
  <c r="F70" i="4"/>
  <c r="F69" i="4"/>
  <c r="F68" i="4"/>
  <c r="E68" i="4"/>
  <c r="D68" i="4"/>
  <c r="F67" i="4"/>
  <c r="F66" i="4"/>
  <c r="F65" i="4"/>
  <c r="E65" i="4"/>
  <c r="D65" i="4"/>
  <c r="F64" i="4"/>
  <c r="F63" i="4"/>
  <c r="E62" i="4"/>
  <c r="D62" i="4"/>
  <c r="F61" i="4"/>
  <c r="F60" i="4"/>
  <c r="E59" i="4"/>
  <c r="D59" i="4"/>
  <c r="D50" i="4" s="1"/>
  <c r="F58" i="4"/>
  <c r="F57" i="4"/>
  <c r="F56" i="4"/>
  <c r="F55" i="4"/>
  <c r="E54" i="4"/>
  <c r="D54" i="4"/>
  <c r="F53" i="4"/>
  <c r="F52" i="4"/>
  <c r="F51" i="4"/>
  <c r="E51" i="4"/>
  <c r="D51"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F7" i="4" s="1"/>
  <c r="G36" i="3"/>
  <c r="B36" i="3"/>
  <c r="G35" i="3"/>
  <c r="B35" i="3"/>
  <c r="G34" i="3"/>
  <c r="B34" i="3"/>
  <c r="I33" i="3"/>
  <c r="G33" i="3"/>
  <c r="B33" i="3"/>
  <c r="I32" i="3"/>
  <c r="H32" i="3"/>
  <c r="G32" i="3"/>
  <c r="B32" i="3"/>
  <c r="I31" i="3"/>
  <c r="G31" i="3"/>
  <c r="B31" i="3"/>
  <c r="I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8" i="1" s="1"/>
  <c r="H1577" i="1"/>
  <c r="C1577" i="1"/>
  <c r="G1577" i="1" s="1"/>
  <c r="C1575" i="1"/>
  <c r="H1575" i="1" s="1"/>
  <c r="C1574" i="1"/>
  <c r="H1574" i="1" s="1"/>
  <c r="C1573" i="1"/>
  <c r="G1573" i="1" s="1"/>
  <c r="H1572" i="1"/>
  <c r="G1572" i="1"/>
  <c r="C1572" i="1"/>
  <c r="H1571" i="1"/>
  <c r="C1571" i="1"/>
  <c r="G1571" i="1" s="1"/>
  <c r="C1570" i="1"/>
  <c r="H1570" i="1" s="1"/>
  <c r="C1569" i="1"/>
  <c r="G1569" i="1" s="1"/>
  <c r="H1568" i="1"/>
  <c r="G1568" i="1"/>
  <c r="C1568" i="1"/>
  <c r="C1567" i="1"/>
  <c r="H1567" i="1" s="1"/>
  <c r="C1566" i="1"/>
  <c r="H1566" i="1" s="1"/>
  <c r="C1565" i="1"/>
  <c r="G1565" i="1" s="1"/>
  <c r="H1564" i="1"/>
  <c r="G1564" i="1"/>
  <c r="C1564" i="1"/>
  <c r="H1563" i="1"/>
  <c r="C1563" i="1"/>
  <c r="G1563" i="1" s="1"/>
  <c r="C1562" i="1"/>
  <c r="H1562" i="1" s="1"/>
  <c r="C1561" i="1"/>
  <c r="G1561" i="1" s="1"/>
  <c r="H1560" i="1"/>
  <c r="G1560" i="1"/>
  <c r="H1559" i="1"/>
  <c r="G1559" i="1"/>
  <c r="C1559" i="1"/>
  <c r="G1558" i="1"/>
  <c r="C1558" i="1"/>
  <c r="H1558" i="1" s="1"/>
  <c r="H1557" i="1"/>
  <c r="C1557" i="1"/>
  <c r="G1557" i="1" s="1"/>
  <c r="H1556" i="1"/>
  <c r="G1556" i="1"/>
  <c r="C1556" i="1"/>
  <c r="G1555" i="1"/>
  <c r="C1555" i="1"/>
  <c r="H1555" i="1" s="1"/>
  <c r="G1554" i="1"/>
  <c r="C1554" i="1"/>
  <c r="H1554" i="1" s="1"/>
  <c r="H1553" i="1"/>
  <c r="C1553" i="1"/>
  <c r="G1553" i="1" s="1"/>
  <c r="H1552" i="1"/>
  <c r="G1552" i="1"/>
  <c r="C1552" i="1"/>
  <c r="H1551" i="1"/>
  <c r="G1551" i="1"/>
  <c r="C1551" i="1"/>
  <c r="G1550" i="1"/>
  <c r="C1550" i="1"/>
  <c r="H1550" i="1" s="1"/>
  <c r="H1549" i="1"/>
  <c r="C1549" i="1"/>
  <c r="G1549" i="1" s="1"/>
  <c r="H1548" i="1"/>
  <c r="G1548" i="1"/>
  <c r="C1548" i="1"/>
  <c r="G1547" i="1"/>
  <c r="C1547" i="1"/>
  <c r="H1547" i="1" s="1"/>
  <c r="G1546" i="1"/>
  <c r="C1546" i="1"/>
  <c r="H1546" i="1" s="1"/>
  <c r="H1545" i="1"/>
  <c r="C1545" i="1"/>
  <c r="G1545" i="1" s="1"/>
  <c r="H1544" i="1"/>
  <c r="G1544" i="1"/>
  <c r="C1544" i="1"/>
  <c r="H1543" i="1"/>
  <c r="G1543" i="1"/>
  <c r="C1543" i="1"/>
  <c r="G1542" i="1"/>
  <c r="C1542" i="1"/>
  <c r="H1542" i="1" s="1"/>
  <c r="H1541" i="1"/>
  <c r="C1541" i="1"/>
  <c r="G1541" i="1" s="1"/>
  <c r="H1540" i="1"/>
  <c r="G1540" i="1"/>
  <c r="C1539" i="1"/>
  <c r="H1539" i="1" s="1"/>
  <c r="C1538" i="1"/>
  <c r="H1538" i="1" s="1"/>
  <c r="C1537" i="1"/>
  <c r="G1537" i="1" s="1"/>
  <c r="H1536" i="1"/>
  <c r="G1536" i="1"/>
  <c r="C1536" i="1"/>
  <c r="H1535" i="1"/>
  <c r="C1535" i="1"/>
  <c r="G1535" i="1" s="1"/>
  <c r="C1534" i="1"/>
  <c r="H1534" i="1" s="1"/>
  <c r="H1533" i="1"/>
  <c r="G1533" i="1"/>
  <c r="C1533" i="1"/>
  <c r="H1532" i="1"/>
  <c r="C1532" i="1"/>
  <c r="G1532" i="1" s="1"/>
  <c r="G1531" i="1"/>
  <c r="C1531" i="1"/>
  <c r="H1531" i="1" s="1"/>
  <c r="C1530" i="1"/>
  <c r="H1529" i="1"/>
  <c r="G1529" i="1"/>
  <c r="C1529" i="1"/>
  <c r="H1528" i="1"/>
  <c r="C1528" i="1"/>
  <c r="G1528" i="1" s="1"/>
  <c r="G1527" i="1"/>
  <c r="C1527" i="1"/>
  <c r="H1527" i="1" s="1"/>
  <c r="C1526" i="1"/>
  <c r="H1525" i="1"/>
  <c r="G1525" i="1"/>
  <c r="C1525" i="1"/>
  <c r="G1523" i="1"/>
  <c r="C1523" i="1"/>
  <c r="H1523" i="1" s="1"/>
  <c r="C1522" i="1"/>
  <c r="H1521" i="1"/>
  <c r="G1521" i="1"/>
  <c r="C1521" i="1"/>
  <c r="H1520" i="1"/>
  <c r="C1520" i="1"/>
  <c r="G1520" i="1" s="1"/>
  <c r="G1519" i="1"/>
  <c r="C1519" i="1"/>
  <c r="H1519" i="1" s="1"/>
  <c r="H1516" i="1"/>
  <c r="C1516" i="1"/>
  <c r="G1516" i="1" s="1"/>
  <c r="G1515" i="1"/>
  <c r="C1515" i="1"/>
  <c r="H1515" i="1" s="1"/>
  <c r="C1514" i="1"/>
  <c r="H1513" i="1"/>
  <c r="G1513" i="1"/>
  <c r="C1513" i="1"/>
  <c r="H1512" i="1"/>
  <c r="C1512" i="1"/>
  <c r="G1512" i="1" s="1"/>
  <c r="G1511" i="1"/>
  <c r="C1511" i="1"/>
  <c r="H1511" i="1" s="1"/>
  <c r="C1510" i="1"/>
  <c r="G1510" i="1" s="1"/>
  <c r="C1509" i="1"/>
  <c r="H1509" i="1" s="1"/>
  <c r="C1508" i="1"/>
  <c r="G1508" i="1" s="1"/>
  <c r="G1507" i="1"/>
  <c r="C1507" i="1"/>
  <c r="H1507" i="1" s="1"/>
  <c r="C1506" i="1"/>
  <c r="G1506" i="1" s="1"/>
  <c r="H1505" i="1"/>
  <c r="G1505" i="1"/>
  <c r="C1505" i="1"/>
  <c r="C1504" i="1"/>
  <c r="G1504" i="1" s="1"/>
  <c r="G1503" i="1"/>
  <c r="C1503" i="1"/>
  <c r="H1503" i="1" s="1"/>
  <c r="C1502" i="1"/>
  <c r="G1502" i="1" s="1"/>
  <c r="C1501" i="1"/>
  <c r="H1501" i="1" s="1"/>
  <c r="C1500" i="1"/>
  <c r="G1500" i="1" s="1"/>
  <c r="G1499" i="1"/>
  <c r="C1498" i="1"/>
  <c r="G1498" i="1" s="1"/>
  <c r="H1497" i="1"/>
  <c r="G1497" i="1"/>
  <c r="C1497" i="1"/>
  <c r="H1496" i="1"/>
  <c r="G1496" i="1"/>
  <c r="C1496" i="1"/>
  <c r="C1495" i="1"/>
  <c r="H1495" i="1" s="1"/>
  <c r="H1494" i="1"/>
  <c r="C1494" i="1"/>
  <c r="G1494" i="1" s="1"/>
  <c r="H1493" i="1"/>
  <c r="G1493" i="1"/>
  <c r="C1493" i="1"/>
  <c r="C1492" i="1"/>
  <c r="H1492" i="1" s="1"/>
  <c r="C1491" i="1"/>
  <c r="H1491" i="1" s="1"/>
  <c r="C1490" i="1"/>
  <c r="G1490" i="1" s="1"/>
  <c r="C1489" i="1"/>
  <c r="H1489" i="1" s="1"/>
  <c r="H1488" i="1"/>
  <c r="G1488" i="1"/>
  <c r="C1488" i="1"/>
  <c r="C1487" i="1"/>
  <c r="H1487" i="1" s="1"/>
  <c r="C1486" i="1"/>
  <c r="G1486" i="1" s="1"/>
  <c r="G1485" i="1"/>
  <c r="C1485" i="1"/>
  <c r="H1485" i="1" s="1"/>
  <c r="C1484" i="1"/>
  <c r="H1484" i="1" s="1"/>
  <c r="C1483" i="1"/>
  <c r="H1483" i="1" s="1"/>
  <c r="C1482" i="1"/>
  <c r="G1482" i="1" s="1"/>
  <c r="H1480" i="1"/>
  <c r="G1480" i="1"/>
  <c r="C1480" i="1"/>
  <c r="H1479" i="1"/>
  <c r="G1479" i="1"/>
  <c r="I1479" i="1" s="1"/>
  <c r="D1479" i="1"/>
  <c r="C1479" i="1"/>
  <c r="J1479" i="1" s="1"/>
  <c r="D1478" i="1"/>
  <c r="C1478" i="1"/>
  <c r="H1478" i="1" s="1"/>
  <c r="D1477" i="1"/>
  <c r="C1477" i="1"/>
  <c r="J1477" i="1" s="1"/>
  <c r="G1476" i="1"/>
  <c r="D1476" i="1"/>
  <c r="C1476" i="1"/>
  <c r="D1475" i="1"/>
  <c r="C1475" i="1"/>
  <c r="G1475" i="1" s="1"/>
  <c r="H1474" i="1"/>
  <c r="G1474" i="1"/>
  <c r="I1474" i="1" s="1"/>
  <c r="D1474" i="1"/>
  <c r="C1474" i="1"/>
  <c r="J1474" i="1" s="1"/>
  <c r="I1473" i="1"/>
  <c r="G1473" i="1"/>
  <c r="D1473" i="1"/>
  <c r="C1473" i="1"/>
  <c r="H1473" i="1" s="1"/>
  <c r="D1472" i="1"/>
  <c r="C1472" i="1"/>
  <c r="J1472" i="1" s="1"/>
  <c r="D1471" i="1"/>
  <c r="C1471" i="1"/>
  <c r="G1471" i="1" s="1"/>
  <c r="D1470" i="1"/>
  <c r="C1470" i="1"/>
  <c r="H1470" i="1" s="1"/>
  <c r="G1469" i="1"/>
  <c r="D1469" i="1"/>
  <c r="C1469" i="1"/>
  <c r="H1469" i="1" s="1"/>
  <c r="D1468" i="1"/>
  <c r="C1468" i="1"/>
  <c r="J1468" i="1" s="1"/>
  <c r="D1467" i="1"/>
  <c r="C1467" i="1"/>
  <c r="H1466" i="1"/>
  <c r="G1466" i="1"/>
  <c r="I1466" i="1" s="1"/>
  <c r="D1466" i="1"/>
  <c r="C1466" i="1"/>
  <c r="J1466" i="1" s="1"/>
  <c r="D1465" i="1"/>
  <c r="J1465" i="1" s="1"/>
  <c r="C1465" i="1"/>
  <c r="H1465" i="1" s="1"/>
  <c r="H1464" i="1"/>
  <c r="G1464" i="1"/>
  <c r="I1464" i="1" s="1"/>
  <c r="D1464" i="1"/>
  <c r="C1464" i="1"/>
  <c r="J1464" i="1" s="1"/>
  <c r="D1463" i="1"/>
  <c r="J1463" i="1" s="1"/>
  <c r="C1463" i="1"/>
  <c r="H1462" i="1"/>
  <c r="G1462" i="1"/>
  <c r="I1462" i="1" s="1"/>
  <c r="D1462" i="1"/>
  <c r="C1462" i="1"/>
  <c r="J1462" i="1" s="1"/>
  <c r="D1461" i="1"/>
  <c r="H1461" i="1" s="1"/>
  <c r="C1461" i="1"/>
  <c r="D1460" i="1"/>
  <c r="J1460" i="1" s="1"/>
  <c r="C1460" i="1"/>
  <c r="H1460" i="1" s="1"/>
  <c r="H1459" i="1"/>
  <c r="G1459" i="1"/>
  <c r="I1459" i="1" s="1"/>
  <c r="D1459" i="1"/>
  <c r="C1459" i="1"/>
  <c r="J1459" i="1" s="1"/>
  <c r="D1458" i="1"/>
  <c r="J1458" i="1" s="1"/>
  <c r="C1458" i="1"/>
  <c r="H1458" i="1" s="1"/>
  <c r="H1457" i="1"/>
  <c r="G1457" i="1"/>
  <c r="I1457" i="1" s="1"/>
  <c r="D1457" i="1"/>
  <c r="C1457" i="1"/>
  <c r="J1457" i="1" s="1"/>
  <c r="D1456" i="1"/>
  <c r="J1456" i="1" s="1"/>
  <c r="C1456" i="1"/>
  <c r="H1456" i="1" s="1"/>
  <c r="H1455" i="1"/>
  <c r="G1455" i="1"/>
  <c r="I1455" i="1" s="1"/>
  <c r="D1455" i="1"/>
  <c r="C1455" i="1"/>
  <c r="J1455" i="1" s="1"/>
  <c r="H1454" i="1"/>
  <c r="D1454" i="1"/>
  <c r="C1454" i="1"/>
  <c r="G1454" i="1" s="1"/>
  <c r="D1453" i="1"/>
  <c r="D1452" i="1"/>
  <c r="J1452" i="1" s="1"/>
  <c r="C1452" i="1"/>
  <c r="H1452" i="1" s="1"/>
  <c r="H1451" i="1"/>
  <c r="G1451" i="1"/>
  <c r="I1451" i="1" s="1"/>
  <c r="D1451" i="1"/>
  <c r="C1451" i="1"/>
  <c r="J1451" i="1" s="1"/>
  <c r="D1450" i="1"/>
  <c r="J1450" i="1" s="1"/>
  <c r="C1450" i="1"/>
  <c r="H1450" i="1" s="1"/>
  <c r="H1449" i="1"/>
  <c r="G1449" i="1"/>
  <c r="I1449" i="1" s="1"/>
  <c r="D1449" i="1"/>
  <c r="C1449" i="1"/>
  <c r="J1449" i="1" s="1"/>
  <c r="D1448" i="1"/>
  <c r="J1448" i="1" s="1"/>
  <c r="C1448" i="1"/>
  <c r="H1448" i="1" s="1"/>
  <c r="H1447" i="1"/>
  <c r="G1447" i="1"/>
  <c r="I1447" i="1" s="1"/>
  <c r="D1447" i="1"/>
  <c r="C1447" i="1"/>
  <c r="J1447" i="1" s="1"/>
  <c r="D1446" i="1"/>
  <c r="J1446" i="1" s="1"/>
  <c r="C1446" i="1"/>
  <c r="H1446" i="1" s="1"/>
  <c r="G1445" i="1"/>
  <c r="D1445" i="1"/>
  <c r="H1445" i="1" s="1"/>
  <c r="C1445" i="1"/>
  <c r="J1445" i="1" s="1"/>
  <c r="D1444" i="1"/>
  <c r="C1444" i="1"/>
  <c r="H1444" i="1" s="1"/>
  <c r="G1443" i="1"/>
  <c r="D1443" i="1"/>
  <c r="J1443" i="1" s="1"/>
  <c r="C1443" i="1"/>
  <c r="D1442" i="1"/>
  <c r="C1442" i="1"/>
  <c r="G1441" i="1"/>
  <c r="D1441" i="1"/>
  <c r="J1441" i="1" s="1"/>
  <c r="C1441" i="1"/>
  <c r="D1440" i="1"/>
  <c r="C1440" i="1"/>
  <c r="H1440" i="1" s="1"/>
  <c r="G1439" i="1"/>
  <c r="D1439" i="1"/>
  <c r="J1439" i="1" s="1"/>
  <c r="C1439" i="1"/>
  <c r="G1438" i="1"/>
  <c r="D1438" i="1"/>
  <c r="H1438" i="1" s="1"/>
  <c r="C1438" i="1"/>
  <c r="D1437" i="1"/>
  <c r="H1437" i="1" s="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D1419" i="1"/>
  <c r="H1419" i="1" s="1"/>
  <c r="C1419" i="1"/>
  <c r="D1418" i="1"/>
  <c r="H1418" i="1" s="1"/>
  <c r="C1418" i="1"/>
  <c r="H1417" i="1"/>
  <c r="G1417" i="1"/>
  <c r="D1417" i="1"/>
  <c r="C1417" i="1"/>
  <c r="D1416" i="1"/>
  <c r="H1416" i="1" s="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D1275" i="1"/>
  <c r="G1275" i="1" s="1"/>
  <c r="C1275" i="1"/>
  <c r="H1274" i="1"/>
  <c r="D1274" i="1"/>
  <c r="G1274" i="1" s="1"/>
  <c r="C1274"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D1266" i="1"/>
  <c r="H1266" i="1" s="1"/>
  <c r="C1266" i="1"/>
  <c r="D1265" i="1"/>
  <c r="G1265" i="1" s="1"/>
  <c r="C1265" i="1"/>
  <c r="D1264" i="1"/>
  <c r="H1264" i="1" s="1"/>
  <c r="C1264" i="1"/>
  <c r="D1263" i="1"/>
  <c r="H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D1247" i="1"/>
  <c r="H1247" i="1" s="1"/>
  <c r="C1247" i="1"/>
  <c r="D1246" i="1"/>
  <c r="G1246" i="1" s="1"/>
  <c r="C1246" i="1"/>
  <c r="D1245" i="1"/>
  <c r="C1245" i="1"/>
  <c r="D1244" i="1"/>
  <c r="C1244" i="1"/>
  <c r="D1243" i="1"/>
  <c r="H1243" i="1" s="1"/>
  <c r="C1243" i="1"/>
  <c r="H1242" i="1"/>
  <c r="D1242" i="1"/>
  <c r="G1242" i="1" s="1"/>
  <c r="C1242" i="1"/>
  <c r="D1241" i="1"/>
  <c r="H1241" i="1" s="1"/>
  <c r="C1241" i="1"/>
  <c r="D1240" i="1"/>
  <c r="H1240" i="1" s="1"/>
  <c r="C1240" i="1"/>
  <c r="H1239" i="1"/>
  <c r="G1239" i="1"/>
  <c r="D1239" i="1"/>
  <c r="C1239" i="1"/>
  <c r="H1238" i="1"/>
  <c r="G1238" i="1"/>
  <c r="D1238" i="1"/>
  <c r="C1238" i="1"/>
  <c r="D1237" i="1"/>
  <c r="C1237" i="1"/>
  <c r="D1236" i="1"/>
  <c r="C1236" i="1"/>
  <c r="H1236" i="1" s="1"/>
  <c r="D1234" i="1"/>
  <c r="H1234" i="1" s="1"/>
  <c r="C1234" i="1"/>
  <c r="D1233" i="1"/>
  <c r="C1233" i="1"/>
  <c r="H1233" i="1" s="1"/>
  <c r="D1232" i="1"/>
  <c r="C1232" i="1"/>
  <c r="D1231" i="1"/>
  <c r="H1231" i="1" s="1"/>
  <c r="C1231" i="1"/>
  <c r="D1230" i="1"/>
  <c r="H1230" i="1" s="1"/>
  <c r="C1230" i="1"/>
  <c r="D1229" i="1"/>
  <c r="C1229" i="1"/>
  <c r="H1228" i="1"/>
  <c r="D1228" i="1"/>
  <c r="G1228" i="1" s="1"/>
  <c r="C1228" i="1"/>
  <c r="C1227" i="1"/>
  <c r="D1226" i="1"/>
  <c r="H1226" i="1" s="1"/>
  <c r="C1226" i="1"/>
  <c r="D1225" i="1"/>
  <c r="H1225" i="1" s="1"/>
  <c r="C1225" i="1"/>
  <c r="D1224" i="1"/>
  <c r="C1224" i="1"/>
  <c r="D1223" i="1"/>
  <c r="C1223" i="1"/>
  <c r="H1221" i="1"/>
  <c r="G1221" i="1"/>
  <c r="D1221" i="1"/>
  <c r="C1221" i="1"/>
  <c r="H1220" i="1"/>
  <c r="G1220" i="1"/>
  <c r="D1220" i="1"/>
  <c r="C1220" i="1"/>
  <c r="H1219" i="1"/>
  <c r="G1219" i="1"/>
  <c r="D1219" i="1"/>
  <c r="C1219" i="1"/>
  <c r="H1218" i="1"/>
  <c r="G1218" i="1"/>
  <c r="D1218" i="1"/>
  <c r="C1218" i="1"/>
  <c r="D1217" i="1"/>
  <c r="C1217" i="1"/>
  <c r="D1216" i="1"/>
  <c r="C1216" i="1"/>
  <c r="G1216" i="1" s="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C1166" i="1"/>
  <c r="D1165" i="1"/>
  <c r="C1165" i="1"/>
  <c r="H1164" i="1"/>
  <c r="G1164" i="1"/>
  <c r="D1164" i="1"/>
  <c r="C1164" i="1"/>
  <c r="D1163" i="1"/>
  <c r="C1163" i="1"/>
  <c r="H1162" i="1"/>
  <c r="G1162" i="1"/>
  <c r="D1162" i="1"/>
  <c r="C1162" i="1"/>
  <c r="H1161" i="1"/>
  <c r="G1161" i="1"/>
  <c r="D1161" i="1"/>
  <c r="C1161" i="1"/>
  <c r="D1160" i="1"/>
  <c r="C1160" i="1"/>
  <c r="H1160" i="1" s="1"/>
  <c r="H1159" i="1"/>
  <c r="G1159" i="1"/>
  <c r="D1159" i="1"/>
  <c r="C1159" i="1"/>
  <c r="H1158" i="1"/>
  <c r="G1158" i="1"/>
  <c r="D1158" i="1"/>
  <c r="C1158" i="1"/>
  <c r="D1157" i="1"/>
  <c r="C1157" i="1"/>
  <c r="H1157" i="1" s="1"/>
  <c r="H1156" i="1"/>
  <c r="D1156" i="1"/>
  <c r="G1156" i="1" s="1"/>
  <c r="C1156" i="1"/>
  <c r="H1155" i="1"/>
  <c r="D1155" i="1"/>
  <c r="C1155" i="1"/>
  <c r="C1154" i="1"/>
  <c r="D1151" i="1"/>
  <c r="H1151" i="1" s="1"/>
  <c r="C1151" i="1"/>
  <c r="H1150" i="1"/>
  <c r="G1150" i="1"/>
  <c r="D1150" i="1"/>
  <c r="C1150" i="1"/>
  <c r="D1149" i="1"/>
  <c r="G1149" i="1" s="1"/>
  <c r="C1149" i="1"/>
  <c r="D1148" i="1"/>
  <c r="C1148" i="1"/>
  <c r="H1147" i="1"/>
  <c r="G1147" i="1"/>
  <c r="D1147" i="1"/>
  <c r="C1147" i="1"/>
  <c r="H1146" i="1"/>
  <c r="G1146" i="1"/>
  <c r="D1146" i="1"/>
  <c r="C1146" i="1"/>
  <c r="H1145" i="1"/>
  <c r="G1145" i="1"/>
  <c r="D1145" i="1"/>
  <c r="C1145" i="1"/>
  <c r="D1144" i="1"/>
  <c r="C1144" i="1"/>
  <c r="G1144" i="1" s="1"/>
  <c r="H1143" i="1"/>
  <c r="G1143" i="1"/>
  <c r="D1143" i="1"/>
  <c r="C1143" i="1"/>
  <c r="D1142" i="1"/>
  <c r="C1142" i="1"/>
  <c r="G1142" i="1" s="1"/>
  <c r="D1141" i="1"/>
  <c r="C1141" i="1"/>
  <c r="H1140" i="1"/>
  <c r="G1140" i="1"/>
  <c r="D1140" i="1"/>
  <c r="C1140" i="1"/>
  <c r="H1139" i="1"/>
  <c r="G1139" i="1"/>
  <c r="D1139" i="1"/>
  <c r="C1139" i="1"/>
  <c r="D1138" i="1"/>
  <c r="C1138" i="1"/>
  <c r="D1137" i="1"/>
  <c r="G1137" i="1" s="1"/>
  <c r="C1137" i="1"/>
  <c r="H1137" i="1" s="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D1064" i="1"/>
  <c r="C1064" i="1"/>
  <c r="H1064" i="1" s="1"/>
  <c r="H1063" i="1"/>
  <c r="G1063" i="1"/>
  <c r="D1063" i="1"/>
  <c r="C1063" i="1"/>
  <c r="D1062" i="1"/>
  <c r="C1062" i="1"/>
  <c r="D1061" i="1"/>
  <c r="C1061" i="1"/>
  <c r="H1060" i="1"/>
  <c r="G1060" i="1"/>
  <c r="D1060" i="1"/>
  <c r="C1060" i="1"/>
  <c r="H1059" i="1"/>
  <c r="G1059" i="1"/>
  <c r="D1059" i="1"/>
  <c r="C1059" i="1"/>
  <c r="D1058" i="1"/>
  <c r="C1058" i="1"/>
  <c r="H1058" i="1" s="1"/>
  <c r="D1057" i="1"/>
  <c r="C1057" i="1"/>
  <c r="H1057" i="1" s="1"/>
  <c r="C1056" i="1"/>
  <c r="H1055" i="1"/>
  <c r="G1055" i="1"/>
  <c r="D1055" i="1"/>
  <c r="C1055" i="1"/>
  <c r="H1054" i="1"/>
  <c r="G1054" i="1"/>
  <c r="D1054" i="1"/>
  <c r="C1054" i="1"/>
  <c r="H1053" i="1"/>
  <c r="G1053" i="1"/>
  <c r="D1053" i="1"/>
  <c r="C1053" i="1"/>
  <c r="D1052" i="1"/>
  <c r="G1052" i="1" s="1"/>
  <c r="C1052" i="1"/>
  <c r="H1052" i="1" s="1"/>
  <c r="H1051" i="1"/>
  <c r="G1051" i="1"/>
  <c r="D1051" i="1"/>
  <c r="C1051" i="1"/>
  <c r="D1050" i="1"/>
  <c r="C1050" i="1"/>
  <c r="H1050" i="1" s="1"/>
  <c r="H1049" i="1"/>
  <c r="G1049" i="1"/>
  <c r="D1049" i="1"/>
  <c r="C1049" i="1"/>
  <c r="D1048" i="1"/>
  <c r="C1048" i="1"/>
  <c r="D1047" i="1"/>
  <c r="C1047" i="1"/>
  <c r="H1047" i="1" s="1"/>
  <c r="H1045" i="1"/>
  <c r="G1045" i="1"/>
  <c r="D1045" i="1"/>
  <c r="C1045" i="1"/>
  <c r="H1044" i="1"/>
  <c r="G1044" i="1"/>
  <c r="D1044" i="1"/>
  <c r="C1044" i="1"/>
  <c r="H1043" i="1"/>
  <c r="G1043" i="1"/>
  <c r="D1043" i="1"/>
  <c r="C1043" i="1"/>
  <c r="D1042" i="1"/>
  <c r="C1042" i="1"/>
  <c r="G1042" i="1" s="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C1033" i="1"/>
  <c r="D1032" i="1"/>
  <c r="C1032" i="1"/>
  <c r="H1031" i="1"/>
  <c r="G1031" i="1"/>
  <c r="D1031" i="1"/>
  <c r="C1031" i="1"/>
  <c r="D1030" i="1"/>
  <c r="C1030" i="1"/>
  <c r="H1029" i="1"/>
  <c r="G1029" i="1"/>
  <c r="D1029" i="1"/>
  <c r="C1029" i="1"/>
  <c r="D1028" i="1"/>
  <c r="C1028" i="1"/>
  <c r="G1028" i="1" s="1"/>
  <c r="H1027" i="1"/>
  <c r="G1027" i="1"/>
  <c r="D1027" i="1"/>
  <c r="C1027" i="1"/>
  <c r="H1026" i="1"/>
  <c r="G1026" i="1"/>
  <c r="D1026" i="1"/>
  <c r="C1026" i="1"/>
  <c r="D1025" i="1"/>
  <c r="C1025" i="1"/>
  <c r="H1024" i="1"/>
  <c r="G1024" i="1"/>
  <c r="D1024" i="1"/>
  <c r="C1024"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D1014" i="1"/>
  <c r="C1014" i="1"/>
  <c r="D1013" i="1"/>
  <c r="C1013" i="1"/>
  <c r="H1013" i="1" s="1"/>
  <c r="D1012" i="1"/>
  <c r="C1012" i="1"/>
  <c r="H1012" i="1" s="1"/>
  <c r="H1011" i="1"/>
  <c r="G1011" i="1"/>
  <c r="D1011" i="1"/>
  <c r="C1011" i="1"/>
  <c r="D1010" i="1"/>
  <c r="C1010" i="1"/>
  <c r="H1009" i="1"/>
  <c r="G1009" i="1"/>
  <c r="D1009" i="1"/>
  <c r="C1009" i="1"/>
  <c r="H1008" i="1"/>
  <c r="G1008" i="1"/>
  <c r="D1008" i="1"/>
  <c r="C1008" i="1"/>
  <c r="D1006" i="1"/>
  <c r="C1006" i="1"/>
  <c r="H1006" i="1" s="1"/>
  <c r="H1005" i="1"/>
  <c r="G1005" i="1"/>
  <c r="D1005" i="1"/>
  <c r="C1005" i="1"/>
  <c r="G1004" i="1"/>
  <c r="D1004" i="1"/>
  <c r="C1004" i="1"/>
  <c r="H1003" i="1"/>
  <c r="G1003" i="1"/>
  <c r="D1003" i="1"/>
  <c r="C1003" i="1"/>
  <c r="H1002" i="1"/>
  <c r="G1002" i="1"/>
  <c r="D1002" i="1"/>
  <c r="C1002" i="1"/>
  <c r="D1001" i="1"/>
  <c r="C1001" i="1"/>
  <c r="H1001" i="1" s="1"/>
  <c r="D1000" i="1"/>
  <c r="C1000" i="1"/>
  <c r="H1000" i="1" s="1"/>
  <c r="G999" i="1"/>
  <c r="D999" i="1"/>
  <c r="C999" i="1"/>
  <c r="H999" i="1" s="1"/>
  <c r="H998" i="1"/>
  <c r="D998" i="1"/>
  <c r="C998" i="1"/>
  <c r="D997" i="1"/>
  <c r="C997" i="1"/>
  <c r="D996" i="1"/>
  <c r="C996" i="1"/>
  <c r="H996" i="1" s="1"/>
  <c r="H995" i="1"/>
  <c r="G995" i="1"/>
  <c r="D995" i="1"/>
  <c r="C995" i="1"/>
  <c r="H994" i="1"/>
  <c r="G994" i="1"/>
  <c r="D994" i="1"/>
  <c r="C994" i="1"/>
  <c r="D993" i="1"/>
  <c r="C993" i="1"/>
  <c r="D992" i="1"/>
  <c r="C992" i="1"/>
  <c r="G992" i="1" s="1"/>
  <c r="D991" i="1"/>
  <c r="C991" i="1"/>
  <c r="D989" i="1"/>
  <c r="H989" i="1" s="1"/>
  <c r="C989" i="1"/>
  <c r="D988" i="1"/>
  <c r="C988" i="1"/>
  <c r="H988" i="1" s="1"/>
  <c r="H987" i="1"/>
  <c r="G987" i="1"/>
  <c r="D987" i="1"/>
  <c r="C987" i="1"/>
  <c r="D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G715" i="1"/>
  <c r="D715" i="1"/>
  <c r="H715" i="1" s="1"/>
  <c r="C715" i="1"/>
  <c r="H714" i="1"/>
  <c r="G714" i="1"/>
  <c r="D714" i="1"/>
  <c r="C714" i="1"/>
  <c r="H713" i="1"/>
  <c r="G713" i="1"/>
  <c r="D713" i="1"/>
  <c r="C713" i="1"/>
  <c r="H712" i="1"/>
  <c r="G712" i="1"/>
  <c r="D712" i="1"/>
  <c r="C712"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H647" i="1"/>
  <c r="D647" i="1"/>
  <c r="G647" i="1" s="1"/>
  <c r="C647" i="1"/>
  <c r="H646" i="1"/>
  <c r="G646" i="1"/>
  <c r="D646" i="1"/>
  <c r="C646" i="1"/>
  <c r="D645" i="1"/>
  <c r="G645" i="1" s="1"/>
  <c r="C645" i="1"/>
  <c r="D644" i="1"/>
  <c r="H644" i="1" s="1"/>
  <c r="C644" i="1"/>
  <c r="G643" i="1"/>
  <c r="D643" i="1"/>
  <c r="H643" i="1" s="1"/>
  <c r="C643" i="1"/>
  <c r="H642" i="1"/>
  <c r="D642" i="1"/>
  <c r="G642" i="1" s="1"/>
  <c r="C642" i="1"/>
  <c r="D641" i="1"/>
  <c r="H641" i="1" s="1"/>
  <c r="C641" i="1"/>
  <c r="C637"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H413" i="1" s="1"/>
  <c r="C413" i="1"/>
  <c r="D412" i="1"/>
  <c r="H412" i="1" s="1"/>
  <c r="C412" i="1"/>
  <c r="D411" i="1"/>
  <c r="H411" i="1" s="1"/>
  <c r="C411" i="1"/>
  <c r="D406" i="1"/>
  <c r="H406" i="1" s="1"/>
  <c r="C406" i="1"/>
  <c r="D405" i="1"/>
  <c r="H405" i="1" s="1"/>
  <c r="C405" i="1"/>
  <c r="G404"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D388" i="1"/>
  <c r="H388" i="1" s="1"/>
  <c r="C388" i="1"/>
  <c r="H387" i="1"/>
  <c r="G387" i="1"/>
  <c r="D387" i="1"/>
  <c r="C387" i="1"/>
  <c r="D386" i="1"/>
  <c r="H386" i="1" s="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G379" i="1"/>
  <c r="D379" i="1"/>
  <c r="H379" i="1" s="1"/>
  <c r="C379" i="1"/>
  <c r="G378"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G368" i="1"/>
  <c r="D368" i="1"/>
  <c r="H368" i="1" s="1"/>
  <c r="C368" i="1"/>
  <c r="D367" i="1"/>
  <c r="H367" i="1" s="1"/>
  <c r="C367" i="1"/>
  <c r="H366" i="1"/>
  <c r="D366" i="1"/>
  <c r="G366" i="1" s="1"/>
  <c r="C366" i="1"/>
  <c r="G365"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G308" i="1" s="1"/>
  <c r="C308" i="1"/>
  <c r="D307" i="1"/>
  <c r="G307" i="1" s="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G291" i="1"/>
  <c r="D291" i="1"/>
  <c r="H291" i="1" s="1"/>
  <c r="C291" i="1"/>
  <c r="D290" i="1"/>
  <c r="H290" i="1" s="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D261" i="1"/>
  <c r="H261" i="1" s="1"/>
  <c r="C261" i="1"/>
  <c r="D260" i="1"/>
  <c r="H260" i="1" s="1"/>
  <c r="C260" i="1"/>
  <c r="C259" i="1"/>
  <c r="H258" i="1"/>
  <c r="G258" i="1"/>
  <c r="D258" i="1"/>
  <c r="C258" i="1"/>
  <c r="H257" i="1"/>
  <c r="G257" i="1"/>
  <c r="D257" i="1"/>
  <c r="C257" i="1"/>
  <c r="D256" i="1"/>
  <c r="H256" i="1" s="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8" i="1" s="1"/>
  <c r="C248" i="1"/>
  <c r="H247" i="1"/>
  <c r="G247" i="1"/>
  <c r="D247" i="1"/>
  <c r="C247" i="1"/>
  <c r="D246" i="1"/>
  <c r="H246" i="1" s="1"/>
  <c r="C246" i="1"/>
  <c r="H245" i="1"/>
  <c r="G245" i="1"/>
  <c r="D245" i="1"/>
  <c r="C245" i="1"/>
  <c r="D244" i="1"/>
  <c r="H244" i="1" s="1"/>
  <c r="C244" i="1"/>
  <c r="H243" i="1"/>
  <c r="D243" i="1"/>
  <c r="G243" i="1" s="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D222" i="1"/>
  <c r="G222" i="1" s="1"/>
  <c r="C222" i="1"/>
  <c r="G221" i="1"/>
  <c r="D221" i="1"/>
  <c r="H221" i="1" s="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G209" i="1"/>
  <c r="D209" i="1"/>
  <c r="H209" i="1" s="1"/>
  <c r="C209" i="1"/>
  <c r="D208" i="1"/>
  <c r="H208" i="1" s="1"/>
  <c r="C208" i="1"/>
  <c r="H207" i="1"/>
  <c r="G207" i="1"/>
  <c r="D207" i="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H191" i="1" s="1"/>
  <c r="C191" i="1"/>
  <c r="H190" i="1"/>
  <c r="G190" i="1"/>
  <c r="D190" i="1"/>
  <c r="C190" i="1"/>
  <c r="G189" i="1"/>
  <c r="D189" i="1"/>
  <c r="H189" i="1" s="1"/>
  <c r="C189" i="1"/>
  <c r="D188" i="1"/>
  <c r="H188" i="1" s="1"/>
  <c r="C188" i="1"/>
  <c r="D187" i="1"/>
  <c r="H187" i="1" s="1"/>
  <c r="C187" i="1"/>
  <c r="D186" i="1"/>
  <c r="H186" i="1" s="1"/>
  <c r="C186" i="1"/>
  <c r="H185" i="1"/>
  <c r="G185" i="1"/>
  <c r="D185" i="1"/>
  <c r="C185" i="1"/>
  <c r="H184" i="1"/>
  <c r="D184" i="1"/>
  <c r="G184" i="1" s="1"/>
  <c r="C184" i="1"/>
  <c r="H183" i="1"/>
  <c r="D183" i="1"/>
  <c r="G183" i="1" s="1"/>
  <c r="C183" i="1"/>
  <c r="H182" i="1"/>
  <c r="G182" i="1"/>
  <c r="D182" i="1"/>
  <c r="C182" i="1"/>
  <c r="G181" i="1"/>
  <c r="D181" i="1"/>
  <c r="H181" i="1" s="1"/>
  <c r="C181" i="1"/>
  <c r="G180" i="1"/>
  <c r="D180" i="1"/>
  <c r="H180" i="1" s="1"/>
  <c r="C180" i="1"/>
  <c r="H179" i="1"/>
  <c r="D179" i="1"/>
  <c r="G179" i="1" s="1"/>
  <c r="C179" i="1"/>
  <c r="G178" i="1"/>
  <c r="D178" i="1"/>
  <c r="H178" i="1" s="1"/>
  <c r="C178" i="1"/>
  <c r="H177" i="1"/>
  <c r="D177" i="1"/>
  <c r="G177" i="1" s="1"/>
  <c r="C177" i="1"/>
  <c r="D176" i="1"/>
  <c r="G176" i="1" s="1"/>
  <c r="C176" i="1"/>
  <c r="H175" i="1"/>
  <c r="D175" i="1"/>
  <c r="G175" i="1" s="1"/>
  <c r="C175" i="1"/>
  <c r="H174" i="1"/>
  <c r="D174" i="1"/>
  <c r="G174" i="1" s="1"/>
  <c r="C174" i="1"/>
  <c r="D173" i="1"/>
  <c r="G173" i="1" s="1"/>
  <c r="C173" i="1"/>
  <c r="D172" i="1"/>
  <c r="G172" i="1" s="1"/>
  <c r="C172" i="1"/>
  <c r="H171" i="1"/>
  <c r="G171" i="1"/>
  <c r="D171" i="1"/>
  <c r="C171" i="1"/>
  <c r="D170" i="1"/>
  <c r="G170" i="1" s="1"/>
  <c r="C170" i="1"/>
  <c r="G169" i="1"/>
  <c r="D169" i="1"/>
  <c r="H169" i="1" s="1"/>
  <c r="C169" i="1"/>
  <c r="D168" i="1"/>
  <c r="G168" i="1" s="1"/>
  <c r="C168" i="1"/>
  <c r="D167" i="1"/>
  <c r="G167" i="1" s="1"/>
  <c r="C167" i="1"/>
  <c r="D166" i="1"/>
  <c r="H166" i="1" s="1"/>
  <c r="C166" i="1"/>
  <c r="D165" i="1"/>
  <c r="H165" i="1" s="1"/>
  <c r="C165" i="1"/>
  <c r="G164" i="1"/>
  <c r="D164" i="1"/>
  <c r="H164" i="1" s="1"/>
  <c r="C164" i="1"/>
  <c r="G163" i="1"/>
  <c r="D163" i="1"/>
  <c r="H163" i="1" s="1"/>
  <c r="C163" i="1"/>
  <c r="H162" i="1"/>
  <c r="G162" i="1"/>
  <c r="D162" i="1"/>
  <c r="C162" i="1"/>
  <c r="D161" i="1"/>
  <c r="H161" i="1" s="1"/>
  <c r="C161" i="1"/>
  <c r="D160" i="1"/>
  <c r="H160" i="1" s="1"/>
  <c r="C160" i="1"/>
  <c r="H158" i="1"/>
  <c r="G158" i="1"/>
  <c r="D158" i="1"/>
  <c r="C158" i="1"/>
  <c r="D157" i="1"/>
  <c r="H157" i="1" s="1"/>
  <c r="C157" i="1"/>
  <c r="H156" i="1"/>
  <c r="G156" i="1"/>
  <c r="D156" i="1"/>
  <c r="C156" i="1"/>
  <c r="D155" i="1"/>
  <c r="H155" i="1" s="1"/>
  <c r="C155" i="1"/>
  <c r="H154" i="1"/>
  <c r="D154" i="1"/>
  <c r="G154" i="1" s="1"/>
  <c r="C154" i="1"/>
  <c r="H153" i="1"/>
  <c r="G153" i="1"/>
  <c r="D153" i="1"/>
  <c r="C153" i="1"/>
  <c r="G152" i="1"/>
  <c r="D152" i="1"/>
  <c r="H152" i="1" s="1"/>
  <c r="C152" i="1"/>
  <c r="H151" i="1"/>
  <c r="G151" i="1"/>
  <c r="D151" i="1"/>
  <c r="C151" i="1"/>
  <c r="D150" i="1"/>
  <c r="G150" i="1" s="1"/>
  <c r="C150" i="1"/>
  <c r="D149" i="1"/>
  <c r="G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G132" i="1" s="1"/>
  <c r="C132" i="1"/>
  <c r="D131" i="1"/>
  <c r="G131" i="1" s="1"/>
  <c r="C131" i="1"/>
  <c r="D130" i="1"/>
  <c r="G130" i="1" s="1"/>
  <c r="C130" i="1"/>
  <c r="D129" i="1"/>
  <c r="G129" i="1" s="1"/>
  <c r="C129" i="1"/>
  <c r="H128" i="1"/>
  <c r="G128" i="1"/>
  <c r="D128" i="1"/>
  <c r="C128" i="1"/>
  <c r="H127" i="1"/>
  <c r="G127" i="1"/>
  <c r="D127" i="1"/>
  <c r="C127" i="1"/>
  <c r="H126" i="1"/>
  <c r="G126" i="1"/>
  <c r="D126" i="1"/>
  <c r="C126" i="1"/>
  <c r="D125" i="1"/>
  <c r="G125" i="1" s="1"/>
  <c r="C125" i="1"/>
  <c r="D124" i="1"/>
  <c r="G124" i="1" s="1"/>
  <c r="C124" i="1"/>
  <c r="H123" i="1"/>
  <c r="D123" i="1"/>
  <c r="G123" i="1" s="1"/>
  <c r="C123" i="1"/>
  <c r="H122" i="1"/>
  <c r="G122" i="1"/>
  <c r="D122" i="1"/>
  <c r="C122" i="1"/>
  <c r="H121" i="1"/>
  <c r="D121" i="1"/>
  <c r="G121" i="1" s="1"/>
  <c r="C121" i="1"/>
  <c r="H120" i="1"/>
  <c r="D120" i="1"/>
  <c r="G120"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H108" i="1"/>
  <c r="D108" i="1"/>
  <c r="G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D83" i="1"/>
  <c r="H83" i="1" s="1"/>
  <c r="C83" i="1"/>
  <c r="H82" i="1"/>
  <c r="G82" i="1"/>
  <c r="D82" i="1"/>
  <c r="C82" i="1"/>
  <c r="D81" i="1"/>
  <c r="H81" i="1" s="1"/>
  <c r="C81" i="1"/>
  <c r="H80" i="1"/>
  <c r="G80" i="1"/>
  <c r="D80" i="1"/>
  <c r="C80" i="1"/>
  <c r="D79" i="1"/>
  <c r="H79" i="1" s="1"/>
  <c r="C79" i="1"/>
  <c r="C78" i="1"/>
  <c r="H77" i="1"/>
  <c r="G77" i="1"/>
  <c r="D77" i="1"/>
  <c r="C77" i="1"/>
  <c r="G76" i="1"/>
  <c r="D76" i="1"/>
  <c r="H76" i="1" s="1"/>
  <c r="C76" i="1"/>
  <c r="H75" i="1"/>
  <c r="G75" i="1"/>
  <c r="D75" i="1"/>
  <c r="C75" i="1"/>
  <c r="G74" i="1"/>
  <c r="D74" i="1"/>
  <c r="H74" i="1" s="1"/>
  <c r="C74" i="1"/>
  <c r="G73" i="1"/>
  <c r="D73" i="1"/>
  <c r="H73" i="1" s="1"/>
  <c r="C73" i="1"/>
  <c r="H72" i="1"/>
  <c r="G72" i="1"/>
  <c r="D72" i="1"/>
  <c r="C72" i="1"/>
  <c r="G71" i="1"/>
  <c r="D71" i="1"/>
  <c r="H71" i="1" s="1"/>
  <c r="C71" i="1"/>
  <c r="G70" i="1"/>
  <c r="D70" i="1"/>
  <c r="H70" i="1" s="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D53" i="1"/>
  <c r="H53" i="1" s="1"/>
  <c r="C53" i="1"/>
  <c r="H52" i="1"/>
  <c r="G52" i="1"/>
  <c r="D52" i="1"/>
  <c r="C52" i="1"/>
  <c r="H51" i="1"/>
  <c r="G51" i="1"/>
  <c r="D51" i="1"/>
  <c r="C51" i="1"/>
  <c r="D50" i="1"/>
  <c r="H50" i="1" s="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G1419" i="1" l="1"/>
  <c r="G1416" i="1"/>
  <c r="G1418" i="1"/>
  <c r="E287" i="9"/>
  <c r="B287" i="9" s="1"/>
  <c r="G1576" i="1"/>
  <c r="G1578" i="1"/>
  <c r="I36" i="3"/>
  <c r="H1510" i="1"/>
  <c r="G1509" i="1"/>
  <c r="G1501" i="1"/>
  <c r="H1500" i="1"/>
  <c r="G1491" i="1"/>
  <c r="G1489" i="1"/>
  <c r="H1486" i="1"/>
  <c r="G1483" i="1"/>
  <c r="G1481" i="1"/>
  <c r="E293" i="9"/>
  <c r="B293" i="9" s="1"/>
  <c r="G1467" i="1"/>
  <c r="G1461" i="1"/>
  <c r="H1463" i="1"/>
  <c r="E5" i="7"/>
  <c r="H30" i="3"/>
  <c r="C1453" i="1"/>
  <c r="D5" i="7"/>
  <c r="C1436" i="1" s="1"/>
  <c r="H1442" i="1"/>
  <c r="G1437" i="1"/>
  <c r="G1266" i="1"/>
  <c r="H1265" i="1"/>
  <c r="G1264" i="1"/>
  <c r="G1263" i="1"/>
  <c r="G1247" i="1"/>
  <c r="H1246" i="1"/>
  <c r="G1243" i="1"/>
  <c r="G1241" i="1"/>
  <c r="G1240" i="1"/>
  <c r="G1234" i="1"/>
  <c r="G1231" i="1"/>
  <c r="G1230" i="1"/>
  <c r="D1227" i="1"/>
  <c r="H1227" i="1" s="1"/>
  <c r="G1226" i="1"/>
  <c r="E284" i="9"/>
  <c r="B284" i="9" s="1"/>
  <c r="G1225" i="1"/>
  <c r="G649" i="1"/>
  <c r="E23" i="9"/>
  <c r="B23" i="9" s="1"/>
  <c r="G632" i="1"/>
  <c r="G631" i="1"/>
  <c r="G289" i="1"/>
  <c r="E644" i="4"/>
  <c r="D638" i="1" s="1"/>
  <c r="E301" i="9"/>
  <c r="B301" i="9" s="1"/>
  <c r="E32" i="9"/>
  <c r="B32" i="9" s="1"/>
  <c r="E294" i="9"/>
  <c r="B294" i="9" s="1"/>
  <c r="E298" i="9"/>
  <c r="B298" i="9" s="1"/>
  <c r="E303" i="9"/>
  <c r="B303" i="9" s="1"/>
  <c r="G711" i="1"/>
  <c r="E40" i="9"/>
  <c r="B40" i="9" s="1"/>
  <c r="G703" i="1"/>
  <c r="G644" i="1"/>
  <c r="H645" i="1"/>
  <c r="G641" i="1"/>
  <c r="G406" i="1"/>
  <c r="G405" i="1"/>
  <c r="G386" i="1"/>
  <c r="G388" i="1"/>
  <c r="G371" i="1"/>
  <c r="G367" i="1"/>
  <c r="E363" i="4"/>
  <c r="D358" i="1" s="1"/>
  <c r="G364" i="1"/>
  <c r="H307" i="1"/>
  <c r="H308" i="1"/>
  <c r="G290" i="1"/>
  <c r="G413" i="1"/>
  <c r="G288" i="1"/>
  <c r="G411" i="1"/>
  <c r="G412" i="1"/>
  <c r="E273" i="9"/>
  <c r="B273" i="9" s="1"/>
  <c r="G260" i="1"/>
  <c r="G261" i="1"/>
  <c r="G248" i="1"/>
  <c r="G255" i="1"/>
  <c r="G256" i="1"/>
  <c r="E68" i="9"/>
  <c r="B68" i="9" s="1"/>
  <c r="G246" i="1"/>
  <c r="G244" i="1"/>
  <c r="F247" i="4"/>
  <c r="H222" i="1"/>
  <c r="G208" i="1"/>
  <c r="E196" i="4"/>
  <c r="D192" i="1" s="1"/>
  <c r="G191" i="1"/>
  <c r="F188" i="4"/>
  <c r="G188" i="1"/>
  <c r="G187" i="1"/>
  <c r="G186" i="1"/>
  <c r="E45" i="9"/>
  <c r="B45" i="9" s="1"/>
  <c r="F221" i="9"/>
  <c r="B221" i="9" s="1"/>
  <c r="E44" i="9"/>
  <c r="B44" i="9" s="1"/>
  <c r="F219" i="9"/>
  <c r="B219" i="9" s="1"/>
  <c r="F177" i="4"/>
  <c r="H176" i="1"/>
  <c r="H173" i="1"/>
  <c r="H172" i="1"/>
  <c r="H170" i="1"/>
  <c r="H168" i="1"/>
  <c r="H167" i="1"/>
  <c r="G165" i="1"/>
  <c r="G166" i="1"/>
  <c r="E163" i="4"/>
  <c r="D159" i="1" s="1"/>
  <c r="E41" i="9"/>
  <c r="B41" i="9" s="1"/>
  <c r="G160" i="1"/>
  <c r="G161" i="1"/>
  <c r="G155" i="1"/>
  <c r="G157" i="1"/>
  <c r="F218" i="9"/>
  <c r="B218" i="9" s="1"/>
  <c r="E152" i="4"/>
  <c r="H149" i="1"/>
  <c r="H150" i="1"/>
  <c r="H132" i="1"/>
  <c r="H129" i="1"/>
  <c r="H130" i="1"/>
  <c r="H131" i="1"/>
  <c r="F133" i="4"/>
  <c r="H124" i="1"/>
  <c r="H125" i="1"/>
  <c r="F124" i="4"/>
  <c r="F217" i="9"/>
  <c r="B217" i="9" s="1"/>
  <c r="G83" i="1"/>
  <c r="H78" i="1"/>
  <c r="G78" i="1"/>
  <c r="G79" i="1"/>
  <c r="G81" i="1"/>
  <c r="F83" i="4"/>
  <c r="F77" i="4"/>
  <c r="F62" i="4"/>
  <c r="F50" i="4"/>
  <c r="G46" i="1"/>
  <c r="G50" i="1"/>
  <c r="G53" i="1"/>
  <c r="G1273" i="1"/>
  <c r="H1273" i="1"/>
  <c r="G1245" i="1"/>
  <c r="H1245" i="1"/>
  <c r="G1244" i="1"/>
  <c r="H1244" i="1"/>
  <c r="H1237" i="1"/>
  <c r="F259" i="5"/>
  <c r="G1236" i="1"/>
  <c r="G1237" i="1"/>
  <c r="D258" i="5"/>
  <c r="G1233" i="1"/>
  <c r="H1232" i="1"/>
  <c r="G1232" i="1"/>
  <c r="G1227" i="1"/>
  <c r="E245" i="5"/>
  <c r="D1222" i="1" s="1"/>
  <c r="G1229" i="1"/>
  <c r="H1229" i="1"/>
  <c r="F246" i="5"/>
  <c r="H1223" i="1"/>
  <c r="E282" i="9"/>
  <c r="B282" i="9" s="1"/>
  <c r="H1224" i="1"/>
  <c r="G1223" i="1"/>
  <c r="G1224" i="1"/>
  <c r="G1217" i="1"/>
  <c r="H1216" i="1"/>
  <c r="H1217" i="1"/>
  <c r="F239" i="5"/>
  <c r="E309" i="9"/>
  <c r="B309" i="9" s="1"/>
  <c r="H1166" i="1"/>
  <c r="G1166" i="1"/>
  <c r="H1165" i="1"/>
  <c r="G1165" i="1"/>
  <c r="H1163" i="1"/>
  <c r="D1154" i="1"/>
  <c r="G1154" i="1" s="1"/>
  <c r="G1163" i="1"/>
  <c r="G1157" i="1"/>
  <c r="G1160" i="1"/>
  <c r="H1154" i="1"/>
  <c r="G1155" i="1"/>
  <c r="H1148" i="1"/>
  <c r="G1151" i="1"/>
  <c r="G1148" i="1"/>
  <c r="H1149" i="1"/>
  <c r="F170" i="5"/>
  <c r="E292" i="9"/>
  <c r="B292" i="9" s="1"/>
  <c r="H1142" i="1"/>
  <c r="H1144" i="1"/>
  <c r="G1141" i="1"/>
  <c r="H1141" i="1"/>
  <c r="G1138" i="1"/>
  <c r="H1138" i="1"/>
  <c r="G1124" i="1"/>
  <c r="F146" i="5"/>
  <c r="E291" i="9"/>
  <c r="B291" i="9" s="1"/>
  <c r="G1136" i="1"/>
  <c r="H1124" i="1"/>
  <c r="H1136" i="1"/>
  <c r="E286" i="9"/>
  <c r="B286" i="9" s="1"/>
  <c r="G1064" i="1"/>
  <c r="H1062" i="1"/>
  <c r="G1062" i="1"/>
  <c r="H1061" i="1"/>
  <c r="G1061" i="1"/>
  <c r="H1056" i="1"/>
  <c r="F78" i="5"/>
  <c r="G1056" i="1"/>
  <c r="G1057" i="1"/>
  <c r="G1058" i="1"/>
  <c r="H1048" i="1"/>
  <c r="G1047" i="1"/>
  <c r="G1048" i="1"/>
  <c r="G1050" i="1"/>
  <c r="G1041" i="1"/>
  <c r="H1041" i="1"/>
  <c r="H1042" i="1"/>
  <c r="G1033" i="1"/>
  <c r="H1033" i="1"/>
  <c r="G1030" i="1"/>
  <c r="G1032" i="1"/>
  <c r="H1030" i="1"/>
  <c r="H1032" i="1"/>
  <c r="H1028" i="1"/>
  <c r="G1023" i="1"/>
  <c r="G1025" i="1"/>
  <c r="H1023" i="1"/>
  <c r="H1025" i="1"/>
  <c r="F45" i="5"/>
  <c r="H1014" i="1"/>
  <c r="G1013" i="1"/>
  <c r="G1014" i="1"/>
  <c r="G1007" i="1"/>
  <c r="H1007" i="1"/>
  <c r="G1012" i="1"/>
  <c r="F29" i="5"/>
  <c r="H1010" i="1"/>
  <c r="G1010" i="1"/>
  <c r="G1006" i="1"/>
  <c r="H1004" i="1"/>
  <c r="F19" i="5"/>
  <c r="G1001" i="1"/>
  <c r="G1000" i="1"/>
  <c r="H997" i="1"/>
  <c r="G997" i="1"/>
  <c r="G998" i="1"/>
  <c r="D12" i="5"/>
  <c r="C990" i="1" s="1"/>
  <c r="G996" i="1"/>
  <c r="H993" i="1"/>
  <c r="G993" i="1"/>
  <c r="G991" i="1"/>
  <c r="H991" i="1"/>
  <c r="H992" i="1"/>
  <c r="F13" i="5"/>
  <c r="G989" i="1"/>
  <c r="H986" i="1"/>
  <c r="G986" i="1"/>
  <c r="G988" i="1"/>
  <c r="E33" i="9"/>
  <c r="B33" i="9" s="1"/>
  <c r="E288" i="9"/>
  <c r="B288" i="9" s="1"/>
  <c r="E296" i="9"/>
  <c r="B296" i="9" s="1"/>
  <c r="E27" i="9"/>
  <c r="B27" i="9" s="1"/>
  <c r="F215" i="9"/>
  <c r="B215" i="9" s="1"/>
  <c r="E300" i="9"/>
  <c r="B300" i="9" s="1"/>
  <c r="J1478" i="1"/>
  <c r="H1522" i="1"/>
  <c r="G1522" i="1"/>
  <c r="D43" i="8"/>
  <c r="C1524" i="1"/>
  <c r="H1439" i="1"/>
  <c r="I1439" i="1" s="1"/>
  <c r="J1440" i="1"/>
  <c r="H1441" i="1"/>
  <c r="I1441" i="1" s="1"/>
  <c r="J1442" i="1"/>
  <c r="H1443" i="1"/>
  <c r="I1443" i="1" s="1"/>
  <c r="J1444" i="1"/>
  <c r="G1446" i="1"/>
  <c r="I1446" i="1" s="1"/>
  <c r="G1448" i="1"/>
  <c r="I1448" i="1" s="1"/>
  <c r="G1450" i="1"/>
  <c r="I1450" i="1" s="1"/>
  <c r="G1452" i="1"/>
  <c r="I1452" i="1" s="1"/>
  <c r="G1456" i="1"/>
  <c r="I1456" i="1" s="1"/>
  <c r="G1458" i="1"/>
  <c r="I1458" i="1" s="1"/>
  <c r="G1460" i="1"/>
  <c r="I1460" i="1" s="1"/>
  <c r="G1463" i="1"/>
  <c r="G1465" i="1"/>
  <c r="I1465" i="1" s="1"/>
  <c r="J1473" i="1"/>
  <c r="G1477" i="1"/>
  <c r="H1482" i="1"/>
  <c r="G1484" i="1"/>
  <c r="G1487" i="1"/>
  <c r="H1490" i="1"/>
  <c r="G1492" i="1"/>
  <c r="G1495" i="1"/>
  <c r="H1498" i="1"/>
  <c r="H1502" i="1"/>
  <c r="H1504" i="1"/>
  <c r="G1440" i="1"/>
  <c r="I1440" i="1" s="1"/>
  <c r="G1442" i="1"/>
  <c r="I1442" i="1" s="1"/>
  <c r="G1444" i="1"/>
  <c r="I1444" i="1" s="1"/>
  <c r="G1468" i="1"/>
  <c r="G1470" i="1"/>
  <c r="G1472" i="1"/>
  <c r="H1476" i="1"/>
  <c r="I1476" i="1" s="1"/>
  <c r="J1476" i="1"/>
  <c r="H1477" i="1"/>
  <c r="G1478" i="1"/>
  <c r="I1478" i="1" s="1"/>
  <c r="H1506" i="1"/>
  <c r="H1508" i="1"/>
  <c r="E298" i="4"/>
  <c r="H1467" i="1"/>
  <c r="J1467" i="1"/>
  <c r="H1468" i="1"/>
  <c r="H1471" i="1"/>
  <c r="I1471" i="1" s="1"/>
  <c r="J1471" i="1"/>
  <c r="H1472" i="1"/>
  <c r="H1475" i="1"/>
  <c r="H1514" i="1"/>
  <c r="G1514" i="1"/>
  <c r="H1526" i="1"/>
  <c r="G1526" i="1"/>
  <c r="H1530" i="1"/>
  <c r="G1530" i="1"/>
  <c r="E420" i="4"/>
  <c r="F69" i="5"/>
  <c r="F45" i="4"/>
  <c r="F54" i="4"/>
  <c r="F59" i="4"/>
  <c r="D106" i="4"/>
  <c r="F125" i="4"/>
  <c r="F134" i="4"/>
  <c r="D215" i="4"/>
  <c r="F228" i="4"/>
  <c r="E263" i="4"/>
  <c r="D299" i="4"/>
  <c r="D351" i="4"/>
  <c r="F416" i="4"/>
  <c r="D472" i="4"/>
  <c r="E529" i="4"/>
  <c r="D644" i="4"/>
  <c r="F8" i="5"/>
  <c r="F79" i="5"/>
  <c r="F149" i="5"/>
  <c r="E176" i="5"/>
  <c r="F180" i="5"/>
  <c r="F190" i="5"/>
  <c r="D206" i="5"/>
  <c r="E238" i="5"/>
  <c r="D245" i="5"/>
  <c r="E35" i="6"/>
  <c r="D89" i="6"/>
  <c r="D114" i="6"/>
  <c r="G1534" i="1"/>
  <c r="H1537" i="1"/>
  <c r="G1539" i="1"/>
  <c r="G1562" i="1"/>
  <c r="H1565" i="1"/>
  <c r="G1567" i="1"/>
  <c r="G1570" i="1"/>
  <c r="H1573" i="1"/>
  <c r="G1575" i="1"/>
  <c r="F82" i="4"/>
  <c r="E106" i="4"/>
  <c r="D102" i="1" s="1"/>
  <c r="D163" i="4"/>
  <c r="D224" i="4"/>
  <c r="D515" i="4"/>
  <c r="D529" i="4"/>
  <c r="E593" i="4"/>
  <c r="D587" i="1" s="1"/>
  <c r="E12" i="5"/>
  <c r="E7" i="5" s="1"/>
  <c r="E87" i="5"/>
  <c r="D1065" i="1" s="1"/>
  <c r="D118" i="5"/>
  <c r="D68" i="5" s="1"/>
  <c r="F135" i="5"/>
  <c r="D237" i="5"/>
  <c r="D35" i="6"/>
  <c r="D42" i="8"/>
  <c r="E308" i="9"/>
  <c r="B308" i="9" s="1"/>
  <c r="E310" i="9"/>
  <c r="B310" i="9" s="1"/>
  <c r="D5" i="6"/>
  <c r="F115" i="6"/>
  <c r="G1538" i="1"/>
  <c r="H1561" i="1"/>
  <c r="G1566" i="1"/>
  <c r="H1569" i="1"/>
  <c r="G1574" i="1"/>
  <c r="G21" i="9"/>
  <c r="H21" i="9"/>
  <c r="F197" i="4"/>
  <c r="D311" i="4"/>
  <c r="D363" i="4"/>
  <c r="E643" i="4"/>
  <c r="D637" i="1" s="1"/>
  <c r="D459" i="4"/>
  <c r="D484" i="4"/>
  <c r="D580" i="4"/>
  <c r="F70" i="5"/>
  <c r="F177" i="5"/>
  <c r="E141" i="6"/>
  <c r="G316" i="9"/>
  <c r="E316" i="9" s="1"/>
  <c r="H29" i="3"/>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2" i="9"/>
  <c r="E172" i="9" s="1"/>
  <c r="B172" i="9" s="1"/>
  <c r="G171" i="9"/>
  <c r="E171" i="9" s="1"/>
  <c r="B171" i="9" s="1"/>
  <c r="G170" i="9"/>
  <c r="E170" i="9" s="1"/>
  <c r="B170" i="9" s="1"/>
  <c r="G169" i="9"/>
  <c r="E169" i="9" s="1"/>
  <c r="B169" i="9" s="1"/>
  <c r="G168" i="9"/>
  <c r="E168" i="9" s="1"/>
  <c r="B168" i="9" s="1"/>
  <c r="G167" i="9"/>
  <c r="E167" i="9" s="1"/>
  <c r="B167" i="9" s="1"/>
  <c r="H166" i="9"/>
  <c r="G173" i="9"/>
  <c r="E173" i="9" s="1"/>
  <c r="B173" i="9" s="1"/>
  <c r="G166" i="9"/>
  <c r="H165" i="9"/>
  <c r="G165" i="9"/>
  <c r="G164" i="9"/>
  <c r="E164" i="9" s="1"/>
  <c r="B164" i="9" s="1"/>
  <c r="G163" i="9"/>
  <c r="E163" i="9" s="1"/>
  <c r="B163" i="9" s="1"/>
  <c r="G162" i="9"/>
  <c r="E162" i="9" s="1"/>
  <c r="B162" i="9" s="1"/>
  <c r="G161" i="9"/>
  <c r="E161" i="9" s="1"/>
  <c r="B161" i="9" s="1"/>
  <c r="G174" i="9"/>
  <c r="E174" i="9" s="1"/>
  <c r="B174" i="9" s="1"/>
  <c r="I10" i="9"/>
  <c r="E290" i="9"/>
  <c r="B290" i="9" s="1"/>
  <c r="B231" i="9"/>
  <c r="H19" i="9" l="1"/>
  <c r="E19" i="9" s="1"/>
  <c r="B19" i="9" s="1"/>
  <c r="I1467" i="1"/>
  <c r="I1463" i="1"/>
  <c r="I29" i="3"/>
  <c r="D1436" i="1"/>
  <c r="H1436" i="1" s="1"/>
  <c r="H1453" i="1"/>
  <c r="G1453" i="1"/>
  <c r="E350" i="4"/>
  <c r="F196" i="4"/>
  <c r="H192" i="1"/>
  <c r="G192" i="1"/>
  <c r="E21" i="9"/>
  <c r="B21" i="9" s="1"/>
  <c r="F152" i="4"/>
  <c r="D148" i="1"/>
  <c r="F258" i="5"/>
  <c r="C1235" i="1"/>
  <c r="D7" i="5"/>
  <c r="C985" i="1" s="1"/>
  <c r="H20" i="3"/>
  <c r="E165" i="9"/>
  <c r="B165" i="9" s="1"/>
  <c r="H21" i="3"/>
  <c r="C1046" i="1"/>
  <c r="D6" i="5"/>
  <c r="I28" i="3"/>
  <c r="D1435" i="1"/>
  <c r="F580" i="4"/>
  <c r="C574" i="1"/>
  <c r="H637" i="1"/>
  <c r="G637" i="1"/>
  <c r="G318" i="9"/>
  <c r="E318" i="9" s="1"/>
  <c r="H24" i="3"/>
  <c r="D141" i="6"/>
  <c r="F5" i="6"/>
  <c r="C1299" i="1"/>
  <c r="H23" i="3"/>
  <c r="C1214" i="1"/>
  <c r="F12" i="5"/>
  <c r="D990" i="1"/>
  <c r="F515" i="4"/>
  <c r="C509" i="1"/>
  <c r="F89" i="6"/>
  <c r="C1383" i="1"/>
  <c r="G311" i="9"/>
  <c r="E311" i="9" s="1"/>
  <c r="B311" i="9" s="1"/>
  <c r="D176" i="5"/>
  <c r="F206" i="5"/>
  <c r="C1183" i="1"/>
  <c r="E528" i="4"/>
  <c r="D523" i="1"/>
  <c r="F299" i="4"/>
  <c r="D298" i="4"/>
  <c r="C294" i="1"/>
  <c r="F643" i="4"/>
  <c r="I1468" i="1"/>
  <c r="E408" i="4"/>
  <c r="D403" i="1" s="1"/>
  <c r="D345" i="1"/>
  <c r="G1524" i="1"/>
  <c r="H1524" i="1"/>
  <c r="F484" i="4"/>
  <c r="C478" i="1"/>
  <c r="F363" i="4"/>
  <c r="C358" i="1"/>
  <c r="K1451" i="9"/>
  <c r="G314" i="9"/>
  <c r="E314" i="9" s="1"/>
  <c r="B314" i="9" s="1"/>
  <c r="I34" i="3"/>
  <c r="C1517" i="1"/>
  <c r="I20" i="3"/>
  <c r="D985" i="1"/>
  <c r="F224" i="4"/>
  <c r="C220" i="1"/>
  <c r="I25" i="3"/>
  <c r="D1329" i="1"/>
  <c r="F472" i="4"/>
  <c r="C466" i="1"/>
  <c r="F263" i="4"/>
  <c r="D259" i="1"/>
  <c r="E635" i="4"/>
  <c r="D629" i="1" s="1"/>
  <c r="D414" i="1"/>
  <c r="E407" i="4"/>
  <c r="D402" i="1" s="1"/>
  <c r="D293" i="1"/>
  <c r="E151" i="4"/>
  <c r="I35" i="3"/>
  <c r="C1518" i="1"/>
  <c r="F213" i="9"/>
  <c r="F459" i="4"/>
  <c r="C453" i="1"/>
  <c r="F311" i="4"/>
  <c r="C306" i="1"/>
  <c r="G313" i="9"/>
  <c r="E313" i="9" s="1"/>
  <c r="F118" i="5"/>
  <c r="C1096" i="1"/>
  <c r="H587" i="1"/>
  <c r="G587" i="1"/>
  <c r="F163" i="4"/>
  <c r="D151" i="4"/>
  <c r="C159" i="1"/>
  <c r="F245" i="5"/>
  <c r="C1222" i="1"/>
  <c r="F106" i="4"/>
  <c r="C102" i="1"/>
  <c r="D6" i="4"/>
  <c r="E6" i="4"/>
  <c r="I1472" i="1"/>
  <c r="E68" i="5"/>
  <c r="E166" i="9"/>
  <c r="B166" i="9" s="1"/>
  <c r="B316" i="9"/>
  <c r="E315" i="9"/>
  <c r="I10" i="3" s="1"/>
  <c r="F7" i="5"/>
  <c r="D420" i="4"/>
  <c r="H25" i="3"/>
  <c r="F35" i="6"/>
  <c r="C1329" i="1"/>
  <c r="H1065" i="1"/>
  <c r="G1065" i="1"/>
  <c r="D528" i="4"/>
  <c r="F529" i="4"/>
  <c r="C523" i="1"/>
  <c r="H27" i="3"/>
  <c r="F114" i="6"/>
  <c r="C1408" i="1"/>
  <c r="E237" i="5"/>
  <c r="F237" i="5" s="1"/>
  <c r="D1215" i="1"/>
  <c r="I22" i="3"/>
  <c r="D1153" i="1"/>
  <c r="F644" i="4"/>
  <c r="C638" i="1"/>
  <c r="F351" i="4"/>
  <c r="D350" i="4"/>
  <c r="C346" i="1"/>
  <c r="F215" i="4"/>
  <c r="C211" i="1"/>
  <c r="F238" i="5"/>
  <c r="I1477" i="1"/>
  <c r="G1436" i="1" l="1"/>
  <c r="G148" i="1"/>
  <c r="H148" i="1"/>
  <c r="H1235" i="1"/>
  <c r="G1235" i="1"/>
  <c r="E175" i="5"/>
  <c r="D1152" i="1" s="1"/>
  <c r="H638" i="1"/>
  <c r="G638" i="1"/>
  <c r="D636" i="4"/>
  <c r="F528" i="4"/>
  <c r="C522" i="1"/>
  <c r="I21" i="3"/>
  <c r="D1046" i="1"/>
  <c r="G1046" i="1" s="1"/>
  <c r="H159" i="1"/>
  <c r="G159" i="1"/>
  <c r="H306" i="1"/>
  <c r="G306" i="1"/>
  <c r="H259" i="1"/>
  <c r="G259" i="1"/>
  <c r="D407" i="4"/>
  <c r="F298" i="4"/>
  <c r="C293" i="1"/>
  <c r="H574" i="1"/>
  <c r="G574" i="1"/>
  <c r="H346" i="1"/>
  <c r="G346" i="1"/>
  <c r="H1096" i="1"/>
  <c r="G1096" i="1"/>
  <c r="H1518" i="1"/>
  <c r="G1518" i="1"/>
  <c r="E6" i="5"/>
  <c r="G285" i="9" s="1"/>
  <c r="E285" i="9" s="1"/>
  <c r="B285" i="9" s="1"/>
  <c r="H358" i="1"/>
  <c r="G358" i="1"/>
  <c r="H9" i="3"/>
  <c r="H1299" i="1"/>
  <c r="G1299" i="1"/>
  <c r="E317" i="9"/>
  <c r="B318" i="9"/>
  <c r="H1046" i="1"/>
  <c r="H985" i="1"/>
  <c r="G985" i="1"/>
  <c r="H1183" i="1"/>
  <c r="G1183" i="1"/>
  <c r="H1383" i="1"/>
  <c r="G1383" i="1"/>
  <c r="H990" i="1"/>
  <c r="G990" i="1"/>
  <c r="C984" i="1"/>
  <c r="H1215" i="1"/>
  <c r="G1215" i="1"/>
  <c r="H17" i="3"/>
  <c r="D289" i="4"/>
  <c r="F151" i="4"/>
  <c r="C147" i="1"/>
  <c r="F350" i="4"/>
  <c r="D408" i="4"/>
  <c r="C345" i="1"/>
  <c r="I23" i="3"/>
  <c r="D1214" i="1"/>
  <c r="G1214" i="1" s="1"/>
  <c r="H523" i="1"/>
  <c r="G523" i="1"/>
  <c r="F420" i="4"/>
  <c r="D635" i="4"/>
  <c r="C414" i="1"/>
  <c r="E412" i="4"/>
  <c r="I16" i="3"/>
  <c r="D2" i="1"/>
  <c r="H1222" i="1"/>
  <c r="G1222" i="1"/>
  <c r="H453" i="1"/>
  <c r="G453" i="1"/>
  <c r="H466" i="1"/>
  <c r="G466" i="1"/>
  <c r="G220" i="1"/>
  <c r="H220" i="1"/>
  <c r="H22" i="3"/>
  <c r="F176" i="5"/>
  <c r="D175" i="5"/>
  <c r="G278" i="9" s="1"/>
  <c r="C1153" i="1"/>
  <c r="H509" i="1"/>
  <c r="G509" i="1"/>
  <c r="F68" i="5"/>
  <c r="H102" i="1"/>
  <c r="G102" i="1"/>
  <c r="B213" i="9"/>
  <c r="H211" i="1"/>
  <c r="G211" i="1"/>
  <c r="H1408" i="1"/>
  <c r="G1408" i="1"/>
  <c r="H1329" i="1"/>
  <c r="G1329" i="1"/>
  <c r="F6" i="4"/>
  <c r="H16" i="3"/>
  <c r="D412" i="4"/>
  <c r="D290" i="4"/>
  <c r="C2" i="1"/>
  <c r="E312" i="9"/>
  <c r="B313" i="9"/>
  <c r="E289" i="4"/>
  <c r="E290" i="4" s="1"/>
  <c r="D286" i="1" s="1"/>
  <c r="I17" i="3"/>
  <c r="D147" i="1"/>
  <c r="H1517" i="1"/>
  <c r="G1517" i="1"/>
  <c r="H11" i="3"/>
  <c r="H478" i="1"/>
  <c r="G478" i="1"/>
  <c r="G294" i="1"/>
  <c r="H294" i="1"/>
  <c r="E636" i="4"/>
  <c r="D630" i="1" s="1"/>
  <c r="D522" i="1"/>
  <c r="H28" i="3"/>
  <c r="F141" i="6"/>
  <c r="C1435" i="1"/>
  <c r="H1214" i="1" l="1"/>
  <c r="F6" i="5"/>
  <c r="H293" i="1"/>
  <c r="G293" i="1"/>
  <c r="H2" i="1"/>
  <c r="G2" i="1"/>
  <c r="E639" i="4"/>
  <c r="D407" i="1"/>
  <c r="H345" i="1"/>
  <c r="G345" i="1"/>
  <c r="F636" i="4"/>
  <c r="C630" i="1"/>
  <c r="K3" i="9"/>
  <c r="I9" i="3"/>
  <c r="H1153" i="1"/>
  <c r="G1153" i="1"/>
  <c r="H414" i="1"/>
  <c r="G414" i="1"/>
  <c r="F408" i="4"/>
  <c r="C403" i="1"/>
  <c r="D413" i="4"/>
  <c r="D291" i="4"/>
  <c r="F289" i="4"/>
  <c r="C285" i="1"/>
  <c r="F407" i="4"/>
  <c r="C402" i="1"/>
  <c r="H147" i="1"/>
  <c r="G147" i="1"/>
  <c r="N3" i="9"/>
  <c r="I11" i="3"/>
  <c r="E413" i="4"/>
  <c r="E414" i="4" s="1"/>
  <c r="E291" i="4"/>
  <c r="D287" i="1" s="1"/>
  <c r="D285" i="1"/>
  <c r="F290" i="4"/>
  <c r="C286" i="1"/>
  <c r="H1435" i="1"/>
  <c r="G1435" i="1"/>
  <c r="F412" i="4"/>
  <c r="D414" i="4"/>
  <c r="D639" i="4"/>
  <c r="C407" i="1"/>
  <c r="F175" i="5"/>
  <c r="C1152" i="1"/>
  <c r="F635" i="4"/>
  <c r="C629" i="1"/>
  <c r="H278" i="9"/>
  <c r="E278" i="9" s="1"/>
  <c r="D984" i="1"/>
  <c r="G984" i="1" s="1"/>
  <c r="H522" i="1"/>
  <c r="G522" i="1"/>
  <c r="E277" i="9" l="1"/>
  <c r="B278" i="9"/>
  <c r="D409" i="1"/>
  <c r="H402" i="1"/>
  <c r="G402" i="1"/>
  <c r="H8" i="3"/>
  <c r="D640" i="4"/>
  <c r="D641" i="4" s="1"/>
  <c r="F413" i="4"/>
  <c r="D415" i="4"/>
  <c r="C408" i="1"/>
  <c r="D633" i="1"/>
  <c r="H629" i="1"/>
  <c r="G629" i="1"/>
  <c r="H407" i="1"/>
  <c r="G407" i="1"/>
  <c r="H285" i="1"/>
  <c r="G285" i="1"/>
  <c r="H403" i="1"/>
  <c r="G403" i="1"/>
  <c r="H1152" i="1"/>
  <c r="G1152" i="1"/>
  <c r="F414" i="4"/>
  <c r="C409" i="1"/>
  <c r="G286" i="1"/>
  <c r="H286" i="1"/>
  <c r="E415" i="4"/>
  <c r="D410" i="1" s="1"/>
  <c r="E640" i="4"/>
  <c r="E641" i="4" s="1"/>
  <c r="D408" i="1"/>
  <c r="H984" i="1"/>
  <c r="F291" i="4"/>
  <c r="C287" i="1"/>
  <c r="F639" i="4"/>
  <c r="C633" i="1"/>
  <c r="H630" i="1"/>
  <c r="G630" i="1"/>
  <c r="F641" i="4" l="1"/>
  <c r="C635" i="1"/>
  <c r="M3" i="9"/>
  <c r="I8" i="3"/>
  <c r="H408" i="1"/>
  <c r="G408" i="1"/>
  <c r="F415" i="4"/>
  <c r="C410" i="1"/>
  <c r="H633" i="1"/>
  <c r="G633" i="1"/>
  <c r="D635" i="1"/>
  <c r="D642" i="4"/>
  <c r="F640" i="4"/>
  <c r="C634" i="1"/>
  <c r="H287" i="1"/>
  <c r="G287" i="1"/>
  <c r="E642" i="4"/>
  <c r="D634" i="1"/>
  <c r="H409" i="1"/>
  <c r="G409" i="1"/>
  <c r="D646" i="4" l="1"/>
  <c r="F642" i="4"/>
  <c r="C636" i="1"/>
  <c r="H635" i="1"/>
  <c r="G635" i="1"/>
  <c r="H410" i="1"/>
  <c r="G410" i="1"/>
  <c r="D645" i="4"/>
  <c r="E646" i="4"/>
  <c r="D636" i="1"/>
  <c r="H634" i="1"/>
  <c r="G634" i="1"/>
  <c r="E645" i="4"/>
  <c r="I18" i="3" l="1"/>
  <c r="D639" i="1"/>
  <c r="H636" i="1"/>
  <c r="G636" i="1"/>
  <c r="H7" i="3"/>
  <c r="I19" i="3"/>
  <c r="D640" i="1"/>
  <c r="H18" i="3"/>
  <c r="F645" i="4"/>
  <c r="C639" i="1"/>
  <c r="G276" i="9"/>
  <c r="E276" i="9" s="1"/>
  <c r="B276" i="9" s="1"/>
  <c r="H19" i="3"/>
  <c r="F646" i="4"/>
  <c r="C640" i="1"/>
  <c r="H640" i="1" l="1"/>
  <c r="G640" i="1"/>
  <c r="H639" i="1"/>
  <c r="G639" i="1"/>
  <c r="J3" i="9"/>
  <c r="G274" i="9" l="1"/>
  <c r="M272" i="9"/>
  <c r="L272" i="9"/>
  <c r="H274" i="9"/>
  <c r="G18" i="9"/>
  <c r="H18" i="9"/>
  <c r="K7" i="9"/>
  <c r="J12" i="9"/>
  <c r="J5" i="9"/>
  <c r="L16" i="9"/>
  <c r="J6" i="9"/>
  <c r="I11" i="9"/>
  <c r="H17" i="9"/>
  <c r="K10" i="9"/>
  <c r="G16" i="9"/>
  <c r="K9" i="9"/>
  <c r="J7" i="9"/>
  <c r="I13" i="9"/>
  <c r="J8" i="9"/>
  <c r="G15" i="9"/>
  <c r="I6" i="9"/>
  <c r="K12" i="9"/>
  <c r="G17" i="9"/>
  <c r="I7" i="9"/>
  <c r="K13" i="9"/>
  <c r="K6" i="9"/>
  <c r="J11" i="9"/>
  <c r="I17" i="9"/>
  <c r="K8" i="9"/>
  <c r="J13" i="9"/>
  <c r="J9" i="9"/>
  <c r="J10" i="9"/>
  <c r="M16" i="9"/>
  <c r="I8" i="9"/>
  <c r="I9" i="9"/>
  <c r="H16" i="9"/>
  <c r="L15" i="9"/>
  <c r="I12" i="9"/>
  <c r="K5" i="9"/>
  <c r="M15" i="9"/>
  <c r="I5" i="9"/>
  <c r="K11" i="9"/>
  <c r="J17" i="9"/>
  <c r="H15" i="9"/>
  <c r="F272" i="9" l="1"/>
  <c r="B272" i="9" s="1"/>
  <c r="E10" i="9"/>
  <c r="B10" i="9" s="1"/>
  <c r="E7" i="9"/>
  <c r="B7" i="9" s="1"/>
  <c r="E11" i="9"/>
  <c r="B11" i="9" s="1"/>
  <c r="F16" i="9"/>
  <c r="E9" i="9"/>
  <c r="B9" i="9" s="1"/>
  <c r="E17" i="9"/>
  <c r="B17" i="9" s="1"/>
  <c r="E16" i="9"/>
  <c r="F20" i="9"/>
  <c r="E12" i="9"/>
  <c r="B12" i="9" s="1"/>
  <c r="E13" i="9"/>
  <c r="B13" i="9" s="1"/>
  <c r="E15" i="9"/>
  <c r="E8" i="9"/>
  <c r="B8" i="9" s="1"/>
  <c r="E5" i="9"/>
  <c r="F15" i="9"/>
  <c r="E6" i="9"/>
  <c r="B6" i="9" s="1"/>
  <c r="E18" i="9"/>
  <c r="B18" i="9" s="1"/>
  <c r="E274" i="9"/>
  <c r="F14" i="9" l="1"/>
  <c r="F3" i="9" s="1"/>
  <c r="B16" i="9"/>
  <c r="E14" i="9"/>
  <c r="B15" i="9"/>
  <c r="B274" i="9"/>
  <c r="E20" i="9"/>
  <c r="I7" i="3" s="1"/>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<sst xmlns="http://schemas.openxmlformats.org/spreadsheetml/2006/main" count="4374" uniqueCount="3426">
  <si>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</si>
  <si>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</si>
  <si>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</si>
  <si>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</si>
  <si>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</si>
  <si>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</si>
  <si>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</si>
  <si>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</si>
  <si>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</si>
  <si>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</si>
  <si>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</si>
  <si>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</si>
  <si>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</si>
  <si>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</si>
  <si>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</si>
  <si>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</si>
  <si>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</si>
  <si>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</si>
  <si>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</si>
  <si>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</si>
  <si>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</si>
  <si>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</si>
  <si>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</si>
  <si>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</si>
  <si>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</si>
  <si>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</si>
  <si>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</si>
  <si>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</si>
  <si>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</si>
  <si>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</si>
  <si>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</si>
  <si>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</si>
  <si>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</si>
  <si>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</si>
  <si>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</si>
  <si>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</si>
  <si>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</si>
  <si>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</si>
  <si>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</si>
  <si>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</si>
  <si>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</si>
  <si>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</si>
  <si>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</si>
  <si>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</si>
  <si>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</si>
  <si>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</si>
  <si>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</si>
  <si>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</si>
  <si>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2151 - SVEUČILIŠTE U RIJECI - TEHNIČKI FAKULTET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</si>
  <si>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</si>
  <si>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</si>
  <si>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</si>
  <si>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</si>
  <si>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</si>
  <si>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</si>
  <si>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</si>
  <si>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</si>
  <si>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</si>
  <si>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</si>
  <si>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</si>
  <si>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</si>
  <si>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</si>
  <si>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</si>
  <si>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</si>
  <si>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</si>
  <si>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</si>
  <si>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</si>
  <si>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</si>
  <si>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</si>
  <si>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</si>
  <si>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</si>
  <si>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</si>
  <si>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</si>
  <si>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</si>
  <si>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</si>
  <si>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</si>
  <si>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</si>
  <si>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</si>
  <si>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</si>
  <si>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</si>
  <si>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</si>
  <si>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</si>
  <si>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</si>
  <si>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</si>
  <si>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</si>
  <si>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</si>
  <si>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</si>
  <si>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</si>
  <si>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</si>
  <si>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</si>
  <si>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</si>
  <si>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</si>
  <si>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</si>
  <si>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</si>
  <si>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</si>
  <si>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</si>
  <si>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</si>
  <si>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</si>
  <si>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</si>
  <si>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</si>
  <si>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</si>
  <si>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</si>
  <si>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</si>
  <si>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</si>
  <si>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</si>
  <si>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</si>
  <si>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</si>
  <si>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</si>
  <si>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</si>
  <si>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</si>
  <si>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</si>
  <si>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</si>
  <si>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</si>
  <si>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</si>
  <si>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</si>
  <si>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</si>
  <si>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</si>
  <si>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</si>
  <si>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</si>
  <si>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</si>
  <si>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</si>
  <si>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</si>
  <si>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</si>
  <si>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</si>
  <si>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</si>
  <si>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</si>
  <si>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</si>
  <si>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</si>
  <si>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</si>
  <si>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</si>
  <si>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</si>
  <si>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</si>
  <si>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</si>
  <si>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</si>
  <si>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</si>
  <si>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</si>
  <si>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</si>
  <si>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</si>
  <si>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</si>
  <si>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</si>
  <si>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</si>
  <si>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</si>
  <si>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</si>
  <si>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</si>
  <si>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</si>
  <si>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</si>
  <si>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</si>
  <si>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</si>
  <si>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</si>
  <si>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</si>
  <si>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</si>
  <si>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</si>
  <si>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</si>
  <si>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</si>
  <si>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</si>
  <si>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</si>
  <si>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</si>
  <si>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</si>
  <si>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</si>
  <si>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</si>
  <si>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</si>
  <si>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</si>
  <si>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</si>
  <si>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</si>
  <si>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</si>
  <si>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</si>
  <si>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</si>
  <si>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</si>
  <si>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</si>
  <si>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</si>
  <si>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</si>
  <si>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</si>
  <si>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</si>
  <si>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</si>
  <si>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</si>
  <si>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</si>
  <si>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</si>
  <si>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</si>
  <si>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</si>
  <si>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</si>
  <si>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</si>
  <si>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</si>
  <si>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</si>
  <si>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</si>
  <si>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</si>
  <si>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</si>
  <si>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</si>
  <si>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</si>
  <si>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</si>
  <si>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</si>
  <si>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</si>
  <si>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</si>
  <si>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</si>
  <si>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</si>
  <si>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</si>
  <si>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</si>
  <si>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</si>
  <si>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</si>
  <si>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</si>
  <si>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</si>
  <si>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</si>
  <si>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</si>
  <si>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</si>
  <si>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</si>
  <si>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</si>
  <si>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</si>
  <si>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</si>
  <si>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</si>
  <si>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</si>
  <si>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</si>
  <si>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</si>
  <si>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</si>
  <si>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</si>
  <si>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</si>
  <si>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</si>
  <si>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</si>
  <si>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</si>
  <si>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</si>
  <si>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</si>
  <si>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</si>
  <si>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</si>
  <si>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</si>
  <si>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</si>
  <si>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</si>
  <si>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</si>
  <si>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</si>
  <si>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</si>
  <si>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</si>
  <si>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</si>
  <si>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</si>
  <si>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</si>
  <si>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</si>
  <si>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</si>
  <si>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</si>
  <si>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</si>
  <si>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</si>
  <si>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</si>
  <si>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</si>
  <si>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</si>
  <si>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</si>
  <si>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</si>
  <si>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</si>
  <si>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</si>
  <si>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</si>
  <si>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</si>
  <si>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</si>
  <si>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</si>
  <si>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</si>
  <si>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</si>
  <si>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</si>
  <si>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</si>
  <si>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</si>
  <si>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</si>
  <si>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</si>
  <si>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</si>
  <si>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</si>
  <si>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</si>
  <si>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</si>
  <si>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</si>
  <si>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</si>
  <si>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</si>
  <si>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</si>
  <si>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</si>
  <si>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</si>
  <si>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</si>
  <si>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</si>
  <si>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</si>
  <si>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</si>
  <si>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</si>
  <si>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</si>
  <si>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</si>
  <si>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</si>
  <si>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</si>
  <si>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</si>
  <si>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</si>
  <si>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</si>
  <si>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</si>
  <si>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</si>
  <si>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</si>
  <si>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</si>
  <si>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</si>
  <si>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</si>
  <si>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</si>
  <si>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</si>
  <si>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</si>
  <si>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</si>
  <si>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</si>
  <si>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</si>
  <si>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</si>
  <si>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</si>
  <si>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</si>
  <si>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</si>
  <si>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</si>
  <si>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</si>
  <si>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</si>
  <si>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</si>
  <si>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</si>
  <si>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</si>
  <si>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</si>
  <si>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</si>
  <si>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</si>
  <si>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</si>
  <si>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</si>
  <si>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</si>
  <si>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</si>
  <si>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</si>
  <si>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</si>
  <si>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</si>
  <si>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</si>
  <si>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</si>
  <si>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</si>
  <si>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</si>
  <si>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</si>
  <si>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</si>
  <si>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</si>
  <si>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</si>
  <si>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</si>
  <si>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</si>
  <si>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</si>
  <si>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</si>
  <si>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</si>
  <si>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</si>
  <si>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</si>
  <si>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</si>
  <si>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</si>
  <si>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</si>
  <si>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</si>
  <si>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</si>
  <si>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</si>
  <si>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</si>
  <si>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</si>
  <si>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</si>
  <si>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</si>
  <si>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</si>
  <si>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</si>
  <si>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</si>
  <si>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</si>
  <si>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</si>
  <si>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</si>
  <si>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</si>
  <si>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</si>
  <si>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</si>
  <si>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</si>
  <si>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</si>
  <si>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</si>
  <si>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</si>
  <si>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</si>
  <si>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</si>
  <si>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</si>
  <si>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</si>
  <si>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</si>
  <si>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</si>
  <si>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</si>
  <si>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</si>
  <si>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</si>
  <si>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</si>
  <si>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</si>
  <si>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</si>
  <si>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</si>
  <si>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</si>
  <si>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</si>
  <si>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</si>
  <si>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</si>
  <si>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</si>
  <si>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</si>
  <si>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</si>
  <si>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</si>
  <si>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</si>
  <si>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</si>
  <si>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</si>
  <si>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</si>
  <si>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</si>
  <si>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</si>
  <si>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</si>
  <si>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</si>
  <si>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</si>
  <si>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</si>
  <si>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</si>
  <si>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</si>
  <si>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</si>
  <si>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</si>
  <si>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</si>
  <si>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</si>
  <si>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</si>
  <si>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</si>
  <si>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</si>
  <si>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</si>
  <si>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</si>
  <si>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</si>
  <si>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</si>
  <si>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</si>
  <si>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</si>
  <si>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</si>
  <si>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</si>
  <si>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</si>
  <si>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</si>
  <si>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</si>
  <si>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</si>
  <si>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</si>
  <si>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</si>
  <si>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</si>
  <si>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</si>
  <si>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</si>
  <si>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</si>
  <si>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</si>
  <si>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</si>
  <si>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</si>
  <si>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</si>
  <si>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</si>
  <si>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</si>
  <si>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</si>
  <si>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</si>
  <si>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</si>
  <si>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</si>
  <si>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</si>
  <si>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</si>
  <si>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</si>
  <si>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</si>
  <si>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</si>
  <si>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</si>
  <si>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</si>
  <si>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</si>
  <si>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</si>
  <si>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</si>
  <si>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</si>
  <si>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</si>
  <si>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</si>
  <si>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</si>
  <si>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</si>
  <si>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</si>
  <si>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</si>
  <si>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</si>
  <si>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</si>
  <si>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</si>
  <si>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</si>
  <si>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</si>
  <si>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</si>
  <si>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</si>
  <si>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</si>
  <si>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</si>
  <si>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</si>
  <si>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</si>
  <si>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</si>
  <si>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</si>
  <si>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</si>
  <si>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</si>
  <si>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</si>
  <si>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</si>
  <si>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</si>
  <si>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</si>
  <si>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</si>
  <si>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</si>
  <si>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</si>
  <si>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</si>
  <si>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</si>
  <si>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</si>
  <si>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</si>
  <si>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</si>
  <si>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</si>
  <si>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</si>
  <si>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</si>
  <si>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</si>
  <si>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</si>
  <si>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</si>
  <si>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</si>
  <si>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</si>
  <si>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</si>
  <si>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</si>
  <si>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</si>
  <si>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</si>
  <si>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</si>
  <si>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</si>
  <si>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</si>
  <si>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</si>
  <si>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</si>
  <si>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</si>
  <si>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</si>
  <si>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</si>
  <si>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</si>
  <si>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</si>
  <si>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</si>
  <si>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</si>
  <si>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</si>
  <si>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</si>
  <si>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</si>
  <si>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</si>
  <si>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</si>
  <si>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</si>
  <si>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</si>
  <si>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</si>
  <si>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</si>
  <si>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</si>
  <si>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</si>
  <si>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</si>
  <si>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</si>
  <si>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</si>
  <si>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</si>
  <si>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</si>
  <si>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</si>
  <si>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</si>
  <si>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</si>
  <si>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</si>
  <si>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</si>
  <si>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</si>
  <si>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</si>
  <si>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</si>
  <si>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</si>
  <si>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</si>
  <si>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</si>
  <si>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</si>
  <si>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</si>
  <si>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</si>
  <si>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</si>
  <si>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</si>
  <si>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</si>
  <si>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</si>
  <si>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</si>
  <si>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</si>
  <si>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</si>
  <si>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</si>
  <si>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</si>
  <si>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</si>
  <si>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</si>
  <si>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</si>
  <si>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</si>
  <si>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</si>
  <si>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</si>
  <si>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</si>
  <si>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</si>
  <si>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</si>
  <si>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</si>
  <si>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</si>
  <si>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</si>
  <si>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</si>
  <si>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</si>
  <si>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</si>
  <si>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</si>
  <si>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</si>
  <si>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</si>
  <si>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</si>
  <si>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</si>
  <si>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</si>
  <si>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</si>
  <si>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</si>
  <si>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</si>
  <si>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</si>
  <si>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</si>
  <si>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</si>
  <si>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</si>
  <si>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</si>
  <si>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</si>
  <si>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</si>
  <si>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</si>
  <si>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</si>
  <si>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</si>
  <si>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</si>
  <si>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</si>
  <si>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</si>
  <si>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</si>
  <si>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</si>
  <si>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</si>
  <si>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</si>
  <si>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</si>
  <si>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</si>
  <si>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</si>
  <si>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</si>
  <si>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</si>
  <si>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</si>
  <si>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</si>
  <si>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</si>
  <si>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</si>
  <si>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</si>
  <si>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</si>
  <si>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</si>
  <si>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</si>
  <si>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</si>
  <si>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</si>
  <si>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</si>
  <si>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</si>
  <si>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</si>
  <si>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</si>
  <si>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</si>
  <si>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</si>
  <si>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</si>
  <si>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</si>
  <si>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</si>
  <si>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</si>
  <si>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</si>
  <si>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</si>
  <si>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</si>
  <si>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</si>
  <si>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</si>
  <si>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</si>
  <si>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</si>
  <si>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</si>
  <si>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</si>
  <si>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</si>
  <si>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</si>
  <si>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</si>
  <si>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</si>
  <si>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</si>
  <si>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</si>
  <si>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</si>
  <si>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</si>
  <si>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</si>
  <si>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</si>
  <si>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</si>
  <si>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</si>
  <si>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</si>
  <si>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</si>
  <si>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</si>
  <si>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</si>
  <si>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</si>
  <si>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</si>
  <si>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</si>
  <si>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</si>
  <si>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</si>
  <si>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</si>
  <si>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</si>
  <si>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</si>
  <si>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</si>
  <si>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</si>
  <si>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</si>
  <si>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</si>
  <si>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</si>
  <si>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</si>
  <si>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</si>
  <si>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</si>
  <si>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</si>
  <si>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</si>
  <si>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</si>
  <si>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</si>
  <si>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</si>
  <si>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</si>
  <si>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</si>
  <si>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</si>
  <si>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</si>
  <si>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</si>
  <si>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</si>
  <si>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</si>
  <si>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</si>
  <si>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</si>
  <si>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</si>
  <si>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</si>
  <si>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</si>
  <si>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</si>
  <si>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</si>
  <si>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</si>
  <si>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</si>
  <si>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</si>
  <si>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</si>
  <si>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</si>
  <si>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</si>
  <si>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</si>
  <si>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</si>
  <si>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</si>
  <si>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</si>
  <si>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</si>
  <si>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</si>
  <si>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</si>
  <si>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</si>
  <si>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</si>
  <si>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</si>
  <si>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</si>
  <si>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</si>
  <si>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</si>
  <si>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</si>
  <si>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</si>
  <si>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</si>
  <si>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</si>
  <si>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</si>
  <si>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</si>
  <si>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</si>
  <si>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</si>
  <si>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</si>
  <si>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</si>
  <si>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</si>
  <si>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</si>
  <si>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</si>
  <si>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</si>
  <si>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</si>
  <si>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</si>
  <si>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</si>
  <si>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</si>
  <si>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</si>
  <si>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</si>
  <si>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</si>
  <si>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</si>
  <si>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</si>
  <si>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</si>
  <si>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</si>
  <si>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</si>
  <si>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</si>
  <si>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</si>
  <si>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</si>
  <si>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</si>
  <si>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</si>
  <si>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</si>
  <si>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</si>
  <si>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</si>
  <si>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</si>
  <si>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</si>
  <si>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</si>
  <si>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</si>
  <si>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</si>
  <si>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</si>
  <si>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</si>
  <si>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</si>
  <si>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</si>
  <si>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</si>
  <si>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</si>
  <si>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</si>
  <si>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</si>
  <si>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</si>
  <si>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</si>
  <si>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</si>
  <si>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</si>
  <si>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</si>
  <si>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</si>
  <si>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</si>
  <si>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</si>
  <si>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</si>
  <si>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</si>
  <si>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</si>
  <si>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</si>
  <si>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</si>
  <si>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</si>
  <si>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</si>
  <si>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</si>
  <si>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</si>
  <si>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</si>
  <si>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</si>
  <si>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</si>
  <si>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</si>
  <si>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</si>
  <si>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</si>
  <si>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</si>
  <si>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</si>
  <si>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</si>
  <si>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</si>
  <si>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</si>
  <si>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</si>
  <si>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</si>
  <si>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</si>
  <si>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</si>
  <si>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</si>
  <si>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</si>
  <si>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</si>
  <si>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</si>
  <si>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</si>
  <si>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</si>
  <si>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</si>
  <si>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</si>
  <si>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</si>
  <si>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</si>
  <si>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</si>
  <si>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</si>
  <si>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</si>
  <si>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</si>
  <si>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</si>
  <si>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</si>
  <si>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</si>
  <si>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</si>
  <si>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</si>
  <si>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</si>
  <si>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</si>
  <si>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</si>
  <si>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</si>
  <si>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</si>
  <si>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</si>
  <si>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</si>
  <si>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</si>
  <si>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</si>
  <si>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</si>
  <si>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</si>
  <si>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</si>
  <si>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</si>
  <si>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</si>
  <si>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</si>
  <si>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</si>
  <si>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</si>
  <si>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</si>
  <si>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</si>
  <si>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</si>
  <si>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</si>
  <si>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</si>
  <si>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</si>
  <si>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</si>
  <si>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</si>
  <si>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</si>
  <si>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</si>
  <si>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</si>
  <si>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</si>
  <si>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</si>
  <si>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</si>
  <si>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</si>
  <si>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</si>
  <si>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</si>
  <si>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</si>
  <si>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</si>
  <si>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</si>
  <si>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</si>
  <si>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</si>
  <si>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</si>
  <si>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</si>
  <si>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</si>
  <si>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</si>
  <si>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</si>
  <si>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</si>
  <si>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</si>
  <si>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</si>
  <si>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</si>
  <si>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</si>
  <si>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</si>
  <si>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</si>
  <si>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</si>
  <si>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</si>
  <si>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</si>
  <si>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</si>
  <si>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</si>
  <si>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</si>
  <si>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</si>
  <si>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</si>
  <si>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</si>
  <si>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</si>
  <si>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</si>
  <si>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</si>
  <si>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</si>
  <si>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</si>
  <si>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</si>
  <si>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</si>
  <si>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</si>
  <si>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</si>
  <si>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</si>
  <si>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</si>
  <si>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</si>
  <si>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</si>
  <si>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</si>
  <si>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</si>
  <si>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</si>
  <si>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</si>
  <si>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</si>
  <si>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</si>
  <si>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</si>
  <si>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</si>
  <si>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</si>
  <si>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</si>
  <si>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</si>
  <si>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</si>
  <si>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</si>
  <si>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</si>
  <si>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</si>
  <si>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</si>
  <si>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</si>
  <si>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</si>
  <si>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</si>
  <si>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</si>
  <si>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</si>
  <si>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</si>
  <si>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</si>
  <si>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</si>
  <si>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</si>
  <si>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</si>
  <si>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</si>
  <si>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</si>
  <si>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</si>
  <si>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</si>
  <si>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</si>
  <si>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</si>
  <si>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</si>
  <si>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</si>
  <si>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</si>
  <si>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</si>
  <si>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</si>
  <si>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</si>
  <si>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</si>
  <si>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</si>
  <si>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</si>
  <si>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</si>
  <si>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</si>
  <si>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</si>
  <si>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</si>
  <si>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</si>
  <si>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</si>
  <si>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</si>
  <si>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</si>
  <si>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</si>
  <si>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</si>
  <si>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</si>
  <si>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</si>
  <si>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</si>
  <si>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</si>
  <si>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</si>
  <si>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</si>
  <si>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</si>
  <si>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</si>
  <si>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</si>
  <si>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</si>
  <si>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</si>
  <si>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</si>
  <si>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</si>
  <si>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</si>
  <si>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</si>
  <si>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</si>
  <si>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</si>
  <si>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</si>
  <si>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</si>
  <si>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</si>
  <si>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</si>
  <si>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</si>
  <si>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</si>
  <si>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</si>
  <si>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</si>
  <si>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</si>
  <si>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</si>
  <si>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</si>
  <si>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</si>
  <si>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</si>
  <si>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</si>
  <si>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</si>
  <si>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</si>
  <si>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</si>
  <si>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</si>
  <si>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</si>
  <si>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</si>
  <si>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</si>
  <si>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</si>
  <si>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</si>
  <si>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</si>
  <si>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</si>
  <si>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</si>
  <si>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</si>
  <si>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</si>
  <si>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</si>
  <si>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</si>
  <si>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</si>
  <si>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</si>
  <si>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</si>
  <si>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</si>
  <si>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</si>
  <si>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</si>
  <si>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</si>
  <si>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</si>
  <si>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</si>
  <si>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</si>
  <si>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</si>
  <si>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</si>
  <si>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</si>
  <si>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</si>
  <si>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</si>
  <si>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</si>
  <si>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</si>
  <si>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</si>
  <si>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</si>
  <si>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</si>
  <si>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</si>
  <si>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</si>
  <si>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</si>
  <si>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</si>
  <si>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</si>
  <si>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</si>
  <si>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</si>
  <si>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</si>
  <si>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</si>
  <si>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</si>
  <si>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</si>
  <si>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</si>
  <si>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</si>
  <si>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</si>
  <si>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</si>
  <si>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</si>
  <si>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</si>
  <si>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</si>
  <si>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</si>
  <si>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</si>
  <si>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</si>
  <si>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</si>
  <si>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</si>
  <si>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</si>
  <si>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</si>
  <si>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</si>
  <si>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</si>
  <si>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</si>
  <si>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</si>
  <si>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</si>
  <si>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</si>
  <si>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</si>
  <si>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</si>
  <si>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</si>
  <si>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</si>
  <si>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</si>
  <si>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</si>
  <si>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</si>
  <si>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</si>
  <si>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</si>
  <si>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</si>
  <si>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</si>
  <si>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</si>
  <si>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</si>
  <si>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</si>
  <si>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</si>
  <si>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</si>
  <si>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</si>
  <si>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</si>
  <si>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</si>
  <si>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</si>
  <si>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</si>
  <si>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</si>
  <si>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</si>
  <si>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</si>
  <si>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</si>
  <si>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</si>
  <si>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</si>
  <si>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</si>
  <si>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</si>
  <si>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</si>
  <si>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</si>
  <si>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</si>
  <si>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</si>
  <si>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</si>
  <si>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</si>
  <si>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</si>
  <si>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</si>
  <si>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</si>
  <si>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</si>
  <si>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</si>
  <si>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</si>
  <si>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</si>
  <si>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</si>
  <si>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</si>
  <si>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</si>
  <si>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</si>
  <si>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</si>
  <si>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</si>
  <si>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</si>
  <si>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</si>
  <si>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</si>
  <si>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</si>
  <si>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</si>
  <si>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</si>
  <si>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</si>
  <si>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</si>
  <si>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</si>
  <si>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</si>
  <si>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</si>
  <si>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</si>
  <si>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</si>
  <si>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</si>
  <si>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</si>
  <si>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</si>
  <si>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</si>
  <si>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</si>
  <si>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</si>
  <si>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</si>
  <si>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</si>
  <si>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</si>
  <si>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</si>
  <si>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</si>
  <si>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</si>
  <si>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</si>
  <si>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</si>
  <si>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</si>
  <si>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</si>
  <si>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</si>
  <si>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</si>
  <si>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</si>
  <si>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</si>
  <si>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</si>
  <si>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</si>
  <si>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</si>
  <si>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</si>
  <si>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</si>
  <si>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</si>
  <si>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</si>
  <si>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</si>
  <si>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</si>
  <si>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</si>
  <si>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</si>
  <si>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</si>
  <si>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</si>
  <si>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</si>
  <si>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</si>
  <si>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</si>
  <si>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</si>
  <si>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</si>
  <si>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</si>
  <si>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</si>
  <si>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</si>
  <si>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</si>
  <si>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</si>
  <si>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</si>
  <si>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</si>
  <si>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</si>
  <si>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</si>
  <si>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</si>
  <si>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</si>
  <si>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</si>
  <si>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</si>
  <si>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</si>
  <si>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</si>
  <si>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</si>
  <si>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</si>
  <si>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</si>
  <si>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</si>
  <si>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</si>
  <si>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</si>
  <si>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</si>
  <si>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</si>
  <si>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</si>
  <si>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</si>
  <si>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</si>
  <si>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</si>
  <si>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</si>
  <si>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</si>
  <si>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</si>
  <si>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</si>
  <si>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</si>
  <si>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</si>
  <si>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</si>
  <si>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</si>
  <si>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</si>
  <si>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</si>
  <si>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</si>
  <si>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</si>
  <si>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</si>
  <si>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</si>
  <si>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</si>
  <si>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</si>
  <si>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</si>
  <si>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</si>
  <si>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</si>
  <si>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</si>
  <si>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</si>
  <si>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</si>
  <si>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</si>
  <si>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</si>
  <si>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</si>
  <si>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</si>
  <si>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</si>
  <si>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</si>
  <si>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</si>
  <si>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</si>
  <si>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</si>
  <si>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</si>
  <si>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</si>
  <si>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</si>
  <si>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</si>
  <si>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</si>
  <si>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</si>
  <si>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</si>
  <si>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</si>
  <si>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</si>
  <si>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</si>
  <si>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</si>
  <si>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</si>
  <si>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</si>
  <si>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</si>
  <si>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</si>
  <si>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</si>
  <si>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</si>
  <si>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</si>
  <si>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</si>
  <si>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</si>
  <si>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</si>
  <si>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</si>
  <si>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</si>
  <si>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</si>
  <si>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</si>
  <si>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</si>
  <si>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</si>
  <si>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</si>
  <si>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</si>
  <si>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</si>
  <si>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</si>
  <si>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</si>
  <si>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</si>
  <si>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</si>
  <si>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</si>
  <si>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</si>
  <si>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</si>
  <si>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</si>
  <si>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</si>
  <si>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</si>
  <si>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</si>
  <si>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</si>
  <si>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</si>
  <si>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</si>
  <si>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</si>
  <si>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</si>
  <si>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</si>
  <si>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</si>
  <si>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</si>
  <si>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</si>
  <si>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</si>
  <si>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</si>
  <si>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</si>
  <si>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</si>
  <si>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</si>
  <si>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</si>
  <si>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</si>
  <si>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</si>
  <si>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</si>
  <si>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</si>
  <si>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</si>
  <si>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</si>
  <si>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</si>
  <si>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</si>
  <si>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</si>
  <si>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</si>
  <si>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</si>
  <si>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</si>
  <si>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</si>
  <si>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</si>
  <si>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</si>
  <si>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</si>
  <si>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</si>
  <si>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</si>
  <si>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</si>
  <si>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</si>
  <si>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</si>
  <si>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</si>
  <si>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</si>
  <si>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</si>
  <si>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</si>
  <si>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</si>
  <si>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</si>
  <si>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</si>
  <si>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</si>
  <si>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</si>
  <si>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</si>
  <si>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</si>
  <si>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</si>
  <si>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</si>
  <si>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</si>
  <si>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</si>
  <si>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</si>
  <si>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</si>
  <si>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</si>
  <si>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</si>
  <si>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</si>
  <si>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</si>
  <si>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</si>
  <si>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</si>
  <si>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</si>
  <si>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</si>
  <si>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</si>
  <si>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</si>
  <si>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</si>
  <si>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</si>
  <si>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</si>
  <si>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</si>
  <si>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</si>
  <si>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</si>
  <si>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</si>
  <si>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</si>
  <si>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</si>
  <si>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</si>
  <si>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</si>
  <si>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</si>
  <si>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</si>
  <si>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</si>
  <si>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</si>
  <si>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</si>
  <si>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</si>
  <si>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</si>
  <si>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</si>
  <si>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</si>
  <si>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</si>
  <si>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</si>
  <si>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</si>
  <si>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</si>
  <si>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</si>
  <si>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</si>
  <si>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</si>
  <si>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</si>
  <si>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</si>
  <si>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</si>
  <si>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</si>
  <si>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</si>
  <si>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</si>
  <si>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</si>
  <si>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</si>
  <si>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</si>
  <si>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</si>
  <si>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</si>
  <si>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</si>
  <si>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</si>
  <si>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</si>
  <si>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</si>
  <si>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</si>
  <si>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</si>
  <si>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</si>
  <si>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</si>
  <si>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</si>
  <si>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</si>
  <si>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</si>
  <si>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</si>
  <si>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</si>
  <si>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</si>
  <si>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</si>
  <si>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</si>
  <si>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</si>
  <si>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</si>
  <si>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</si>
  <si>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</si>
  <si>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</si>
  <si>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</si>
  <si>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</si>
  <si>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</si>
  <si>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</si>
  <si>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</si>
  <si>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</si>
  <si>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</si>
  <si>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</si>
  <si>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</si>
  <si>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</si>
  <si>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</si>
  <si>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</si>
  <si>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</si>
  <si>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</si>
  <si>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</si>
  <si>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</si>
  <si>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</si>
  <si>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</si>
  <si>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</si>
  <si>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</si>
  <si>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</si>
  <si>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</si>
  <si>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</si>
  <si>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</si>
  <si>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</si>
  <si>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</si>
  <si>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</si>
  <si>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</si>
  <si>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</si>
  <si>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</si>
  <si>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</si>
  <si>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</si>
  <si>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</si>
  <si>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</si>
  <si>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</si>
  <si>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</si>
  <si>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</si>
  <si>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</si>
  <si>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</si>
  <si>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</si>
  <si>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</si>
  <si>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</si>
  <si>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</si>
  <si>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</si>
  <si>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</si>
  <si>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</si>
  <si>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</si>
  <si>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</si>
  <si>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</si>
  <si>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</si>
  <si>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</si>
  <si>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</si>
  <si>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</si>
  <si>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</si>
  <si>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</si>
  <si>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</si>
  <si>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</si>
  <si>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</si>
  <si>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</si>
  <si>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</si>
  <si>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</si>
  <si>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</si>
  <si>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</si>
  <si>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</si>
  <si>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</si>
  <si>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</si>
  <si>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</si>
  <si>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</si>
  <si>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</si>
  <si>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</si>
  <si>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</si>
  <si>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</si>
  <si>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</si>
  <si>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</si>
  <si>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</si>
  <si>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</si>
  <si>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</si>
  <si>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</si>
  <si>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</si>
  <si>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</si>
  <si>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</si>
  <si>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</si>
  <si>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</si>
  <si>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</si>
  <si>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</si>
  <si>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</si>
  <si>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</si>
  <si>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</si>
  <si>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</si>
  <si>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</si>
  <si>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</si>
  <si>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</si>
  <si>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</si>
  <si>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</si>
  <si>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</si>
  <si>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</si>
  <si>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</si>
  <si>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</si>
  <si>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</si>
  <si>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</si>
  <si>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</si>
  <si>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</si>
  <si>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</si>
  <si>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</si>
  <si>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</si>
  <si>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</si>
  <si>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</si>
  <si>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</si>
  <si>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</si>
  <si>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</si>
  <si>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</si>
  <si>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</si>
  <si>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</si>
  <si>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</si>
  <si>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</si>
  <si>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</si>
  <si>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</si>
  <si>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</si>
  <si>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</si>
  <si>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</si>
  <si>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</si>
  <si>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</si>
  <si>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</si>
  <si>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</si>
  <si>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</si>
  <si>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</si>
  <si>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</si>
  <si>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</si>
  <si>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</si>
  <si>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</si>
  <si>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</si>
  <si>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</si>
  <si>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</si>
  <si>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</si>
  <si>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</si>
  <si>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</si>
  <si>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</si>
  <si>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</si>
  <si>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</si>
  <si>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</si>
  <si>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</si>
  <si>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</si>
  <si>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</si>
  <si>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</si>
  <si>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</si>
  <si>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</si>
  <si>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</si>
  <si>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</si>
  <si>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</si>
  <si>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</si>
  <si>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</si>
  <si>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</si>
  <si>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</si>
  <si>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</si>
  <si>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</si>
  <si>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</si>
  <si>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</si>
  <si>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</si>
  <si>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</si>
  <si>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</si>
  <si>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</si>
  <si>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</si>
  <si>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</si>
  <si>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</si>
  <si>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</si>
  <si>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</si>
  <si>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</si>
  <si>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</si>
  <si>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</si>
  <si>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</si>
  <si>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</si>
  <si>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</si>
  <si>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</si>
  <si>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</si>
  <si>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</si>
  <si>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</si>
  <si>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</si>
  <si>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</si>
  <si>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</si>
  <si>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</si>
  <si>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</si>
  <si>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</si>
  <si>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</si>
  <si>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</si>
  <si>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</si>
  <si>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</si>
  <si>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</si>
  <si>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</si>
  <si>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</si>
  <si>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</si>
  <si>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</si>
  <si>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</si>
  <si>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</si>
  <si>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</si>
  <si>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</si>
  <si>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</si>
  <si>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</si>
  <si>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</si>
  <si>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</si>
  <si>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</si>
  <si>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</si>
  <si>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</si>
  <si>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</si>
  <si>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</si>
  <si>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</si>
  <si>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</si>
  <si>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</si>
  <si>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</si>
  <si>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</si>
  <si>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</si>
  <si>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</si>
  <si>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</si>
  <si>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</si>
  <si>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</si>
  <si>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</si>
  <si>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</si>
  <si>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</si>
  <si>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</si>
  <si>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</si>
  <si>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</si>
  <si>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</si>
  <si>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</si>
  <si>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</si>
  <si>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</si>
  <si>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</si>
  <si>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</si>
  <si>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</si>
  <si>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</si>
  <si>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</si>
  <si>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</si>
  <si>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</si>
  <si>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</si>
  <si>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</si>
  <si>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</si>
  <si>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</si>
  <si>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</si>
  <si>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</si>
  <si>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</si>
  <si>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</si>
  <si>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</si>
  <si>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</si>
  <si>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</si>
  <si>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</si>
  <si>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</si>
  <si>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</si>
  <si>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</si>
  <si>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</si>
  <si>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</si>
  <si>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</si>
  <si>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</si>
  <si>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</si>
  <si>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</si>
  <si>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</si>
  <si>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</si>
  <si>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</si>
  <si>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</si>
  <si>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</si>
  <si>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</si>
  <si>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</si>
  <si>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</si>
  <si>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</si>
  <si>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</si>
  <si>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</si>
  <si>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</si>
  <si>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</si>
  <si>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</si>
  <si>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</si>
  <si>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</si>
  <si>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</si>
  <si>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</si>
  <si>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</si>
  <si>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</si>
  <si>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</si>
  <si>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</si>
  <si>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</si>
  <si>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</si>
  <si>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</si>
  <si>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</si>
  <si>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</si>
  <si>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</si>
  <si>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</si>
  <si>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</si>
  <si>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</si>
  <si>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</si>
  <si>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</si>
  <si>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</si>
  <si>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</si>
  <si>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</si>
  <si>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</si>
  <si>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</si>
  <si>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</si>
  <si>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</si>
  <si>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</si>
  <si>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</si>
  <si>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</si>
  <si>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</si>
  <si>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</si>
  <si>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</si>
  <si>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</si>
  <si>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</si>
  <si>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</si>
  <si>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</si>
  <si>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</si>
  <si>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</si>
  <si>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</si>
  <si>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</si>
  <si>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</si>
  <si>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</si>
  <si>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</si>
  <si>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</si>
  <si>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</si>
  <si>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</si>
  <si>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</si>
  <si>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</si>
  <si>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</si>
  <si>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</si>
  <si>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</si>
  <si>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</si>
  <si>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</si>
  <si>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</si>
  <si>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</si>
  <si>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</si>
  <si>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</si>
  <si>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</si>
  <si>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</si>
  <si>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</si>
  <si>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</si>
  <si>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</si>
  <si>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</si>
  <si>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</si>
  <si>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</si>
  <si>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</si>
  <si>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</si>
  <si>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</si>
  <si>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</si>
  <si>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</si>
  <si>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</si>
  <si>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</si>
  <si>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</si>
  <si>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</si>
  <si>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</si>
  <si>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</si>
  <si>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</si>
  <si>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</si>
  <si>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</si>
  <si>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</si>
  <si>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</si>
  <si>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</si>
  <si>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</si>
  <si>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</si>
  <si>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</si>
  <si>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</si>
  <si>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</si>
  <si>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</si>
  <si>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</si>
  <si>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</si>
  <si>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</si>
  <si>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</si>
  <si>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</si>
  <si>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</si>
  <si>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</si>
  <si>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</si>
  <si>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</si>
  <si>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</si>
  <si>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</si>
  <si>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</si>
  <si>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</si>
  <si>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</si>
  <si>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</si>
  <si>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</si>
  <si>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</si>
  <si>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</si>
  <si>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</si>
  <si>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</si>
  <si>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</si>
  <si>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</si>
  <si>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</si>
  <si>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</si>
  <si>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</si>
  <si>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</si>
  <si>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</si>
  <si>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</si>
  <si>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</si>
  <si>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</si>
  <si>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</si>
  <si>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</si>
  <si>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</si>
  <si>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</si>
  <si>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</si>
  <si>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</si>
  <si>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</si>
  <si>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</si>
  <si>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</si>
  <si>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</si>
  <si>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</si>
  <si>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</si>
  <si>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</si>
  <si>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</si>
  <si>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</si>
  <si>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</si>
  <si>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</si>
  <si>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</si>
  <si>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</si>
  <si>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</si>
  <si>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</si>
  <si>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</si>
  <si>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</si>
  <si>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</si>
  <si>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</si>
  <si>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</si>
  <si>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</si>
  <si>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</si>
  <si>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</si>
  <si>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</si>
  <si>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</si>
  <si>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</si>
  <si>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</si>
  <si>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</si>
  <si>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</si>
  <si>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</si>
  <si>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</si>
  <si>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</si>
  <si>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</si>
  <si>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</si>
  <si>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</si>
  <si>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</si>
  <si>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</si>
  <si>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</si>
  <si>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</si>
  <si>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</si>
  <si>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</si>
  <si>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</si>
  <si>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</si>
  <si>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</si>
  <si>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</si>
  <si>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</si>
  <si>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</si>
  <si>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</si>
  <si>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</si>
  <si>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</si>
  <si>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</si>
  <si>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</si>
  <si>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</si>
  <si>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</si>
  <si>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</si>
  <si>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</si>
  <si>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</si>
  <si>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</si>
  <si>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</si>
  <si>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</si>
  <si>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</si>
  <si>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</si>
  <si>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</si>
  <si>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</si>
  <si>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</si>
  <si>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</si>
  <si>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</si>
  <si>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</si>
  <si>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</si>
  <si>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</si>
  <si>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</si>
  <si>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</si>
  <si>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</si>
  <si>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</si>
  <si>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</si>
  <si>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</si>
  <si>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</si>
  <si>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</si>
  <si>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</si>
  <si>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</si>
  <si>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</si>
  <si>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</si>
  <si>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</si>
  <si>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</si>
  <si>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</si>
  <si>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</si>
  <si>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</si>
  <si>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</si>
  <si>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</si>
  <si>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</si>
  <si>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</si>
  <si>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</si>
  <si>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</si>
  <si>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</si>
  <si>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</si>
  <si>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</si>
  <si>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</si>
  <si>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</si>
  <si>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</si>
  <si>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</si>
  <si>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</si>
  <si>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</si>
  <si>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</si>
  <si>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</si>
  <si>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</si>
  <si>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</si>
  <si>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</si>
  <si>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</si>
  <si>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</si>
  <si>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</si>
  <si>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</si>
  <si>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</si>
  <si>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</si>
  <si>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</si>
  <si>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</si>
  <si>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</si>
  <si>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</si>
  <si>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</si>
  <si>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</si>
  <si>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</si>
  <si>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</si>
  <si>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</si>
  <si>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</si>
  <si>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</si>
  <si>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</si>
  <si>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</si>
  <si>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</si>
  <si>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</si>
  <si>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</si>
  <si>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</si>
  <si>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</si>
  <si>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</si>
  <si>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</si>
  <si>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</si>
  <si>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</si>
  <si>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</si>
  <si>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</si>
  <si>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</si>
  <si>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</si>
  <si>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</si>
  <si>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</si>
  <si>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</si>
  <si>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</si>
  <si>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</si>
  <si>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</si>
  <si>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</si>
  <si>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</si>
  <si>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</si>
  <si>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</si>
  <si>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</si>
  <si>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</si>
  <si>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</si>
  <si>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</si>
  <si>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</si>
  <si>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</si>
  <si>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</si>
  <si>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</si>
  <si>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</si>
  <si>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</si>
  <si>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</si>
  <si>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</si>
  <si>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</si>
  <si>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</si>
  <si>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</si>
  <si>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</si>
  <si>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</si>
  <si>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</si>
  <si>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</si>
  <si>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</si>
  <si>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</si>
  <si>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</si>
  <si>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</si>
  <si>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</si>
  <si>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</si>
  <si>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</si>
  <si>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</si>
  <si>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</si>
  <si>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</si>
  <si>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</si>
  <si>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</si>
  <si>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</si>
  <si>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</si>
  <si>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</si>
  <si>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</si>
  <si>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</si>
  <si>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</si>
  <si>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</si>
  <si>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</si>
  <si>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</si>
  <si>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</si>
  <si>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</si>
  <si>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</si>
  <si>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</si>
  <si>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</si>
  <si>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</si>
  <si>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</si>
  <si>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</si>
  <si>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</si>
  <si>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</si>
  <si>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</si>
  <si>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</si>
  <si>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</si>
  <si>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</si>
  <si>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</si>
  <si>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</si>
  <si>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</si>
  <si>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</si>
  <si>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</si>
  <si>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</si>
  <si>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</si>
  <si>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</si>
  <si>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</si>
  <si>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</si>
  <si>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</si>
  <si>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</si>
  <si>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</si>
  <si>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</si>
  <si>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</si>
  <si>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</si>
  <si>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</si>
  <si>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</si>
  <si>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</si>
  <si>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</si>
  <si>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</si>
  <si>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</si>
  <si>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</si>
  <si>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</si>
  <si>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</si>
  <si>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</si>
  <si>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</si>
  <si>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</si>
  <si>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</si>
  <si>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</si>
  <si>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</si>
  <si>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</si>
  <si>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</si>
  <si>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</si>
  <si>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</si>
  <si>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</si>
  <si>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</si>
  <si>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</si>
  <si>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</si>
  <si>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</si>
  <si>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</si>
  <si>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</si>
  <si>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</si>
  <si>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</si>
  <si>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</si>
  <si>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</si>
  <si>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</si>
  <si>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</si>
  <si>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</si>
  <si>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</si>
  <si>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</si>
  <si>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</si>
  <si>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</si>
  <si>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</si>
  <si>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</si>
  <si>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</si>
  <si>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</si>
  <si>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</si>
  <si>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</si>
  <si>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</si>
  <si>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</si>
  <si>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</si>
  <si>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</si>
  <si>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</si>
  <si>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</si>
  <si>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</si>
  <si>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</si>
  <si>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</si>
  <si>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</si>
  <si>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</si>
  <si>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</si>
  <si>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</si>
  <si>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</si>
  <si>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</si>
  <si>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</si>
  <si>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</si>
  <si>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</si>
  <si>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</si>
  <si>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</si>
  <si>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</si>
  <si>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</si>
  <si>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</si>
  <si>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</si>
  <si>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</si>
  <si>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</si>
  <si>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</si>
  <si>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</si>
  <si>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</si>
  <si>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</si>
  <si>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</si>
  <si>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</si>
  <si>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</si>
  <si>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</si>
  <si>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</si>
  <si>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</si>
  <si>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</si>
  <si>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</si>
  <si>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</si>
  <si>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</si>
  <si>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</si>
  <si>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</si>
  <si>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</si>
  <si>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</si>
  <si>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</si>
  <si>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</si>
  <si>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</si>
  <si>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</si>
  <si>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</si>
  <si>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</si>
  <si>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</si>
  <si>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</si>
  <si>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</si>
  <si>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</si>
  <si>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</si>
  <si>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</si>
  <si>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</si>
  <si>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</si>
  <si>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</si>
  <si>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</si>
  <si>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</si>
  <si>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</si>
  <si>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</si>
  <si>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</si>
  <si>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</si>
  <si>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</si>
  <si>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</si>
  <si>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</si>
  <si>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</si>
  <si>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</si>
  <si>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</si>
  <si>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</si>
  <si>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</si>
  <si>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</si>
  <si>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</si>
  <si>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</si>
  <si>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</si>
  <si>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</si>
  <si>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</si>
  <si>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</si>
  <si>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</si>
  <si>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</si>
  <si>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</si>
  <si>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</si>
  <si>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</si>
  <si>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</si>
  <si>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</si>
  <si>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</si>
  <si>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</si>
  <si>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</si>
  <si>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</si>
  <si>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</si>
  <si>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</si>
  <si>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</si>
  <si>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</si>
  <si>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</si>
  <si>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</si>
  <si>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</si>
  <si>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</si>
  <si>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</si>
  <si>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</si>
  <si>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</si>
  <si>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</si>
  <si>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</si>
  <si>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</si>
  <si>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</si>
  <si>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</si>
  <si>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</si>
  <si>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</si>
  <si>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</si>
  <si>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</si>
  <si>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</si>
  <si>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</si>
  <si>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</si>
  <si>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</si>
  <si>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</si>
  <si>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</si>
  <si>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</si>
  <si>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</si>
  <si>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</si>
  <si>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</si>
  <si>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</si>
  <si>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</si>
  <si>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</si>
  <si>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</si>
  <si>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</si>
  <si>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</si>
  <si>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</si>
  <si>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</si>
  <si>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</si>
  <si>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</si>
  <si>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</si>
  <si>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</si>
  <si>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</si>
  <si>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</si>
  <si>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</si>
  <si>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</si>
  <si>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</si>
  <si>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</si>
  <si>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</si>
  <si>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</si>
  <si>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</si>
  <si>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</si>
  <si>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</si>
  <si>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</si>
  <si>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</si>
  <si>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</si>
  <si>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</si>
  <si>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</si>
  <si>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</si>
  <si>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</si>
  <si>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</si>
  <si>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</si>
  <si>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</si>
  <si>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</si>
  <si>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</si>
  <si>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</si>
  <si>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</si>
  <si>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</si>
  <si>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</si>
  <si>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</si>
  <si>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</si>
  <si>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</si>
  <si>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</si>
  <si>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</si>
  <si>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</si>
  <si>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</si>
  <si>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</si>
  <si>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</si>
  <si>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</si>
  <si>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</si>
  <si>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</si>
  <si>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</si>
  <si>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</si>
  <si>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</si>
  <si>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</si>
  <si>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</si>
  <si>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</si>
  <si>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</si>
  <si>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</si>
  <si>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</si>
  <si>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</si>
  <si>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</si>
  <si>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</si>
  <si>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</si>
  <si>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</si>
  <si>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</si>
  <si>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</si>
  <si>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</si>
  <si>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</si>
  <si>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</si>
  <si>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</si>
  <si>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</si>
  <si>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</si>
  <si>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</si>
  <si>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</si>
  <si>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</si>
  <si>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</si>
  <si>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</si>
  <si>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</si>
  <si>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</si>
  <si>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</si>
  <si>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</si>
  <si>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</si>
  <si>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</si>
  <si>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</si>
  <si>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</si>
  <si>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</si>
  <si>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</si>
  <si>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</si>
  <si>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</si>
  <si>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</si>
  <si>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</si>
  <si>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</si>
  <si>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</si>
  <si>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</si>
  <si>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</si>
  <si>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</si>
  <si>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</si>
  <si>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</si>
  <si>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</si>
  <si>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</si>
  <si>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</si>
  <si>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</si>
  <si>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</si>
  <si>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</si>
  <si>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</si>
  <si>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</si>
  <si>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</si>
  <si>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</si>
  <si>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</si>
  <si>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</si>
  <si>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</si>
  <si>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</si>
  <si>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</si>
  <si>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</si>
  <si>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</si>
  <si>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</si>
  <si>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</si>
  <si>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</si>
  <si>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</si>
  <si>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</si>
  <si>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</si>
  <si>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</si>
  <si>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</si>
  <si>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</si>
  <si>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</si>
  <si>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</si>
  <si>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</si>
  <si>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</si>
  <si>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</si>
  <si>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</si>
  <si>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</si>
  <si>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</si>
  <si>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</si>
  <si>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</si>
  <si>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</si>
  <si>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</si>
  <si>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</si>
  <si>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</si>
  <si>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</si>
  <si>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</si>
  <si>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</si>
  <si>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</si>
  <si>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</si>
  <si>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</si>
  <si>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</si>
  <si>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</si>
  <si>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</si>
  <si>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</si>
  <si>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</si>
  <si>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</si>
  <si>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</si>
  <si>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</si>
  <si>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</si>
  <si>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</si>
  <si>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</si>
  <si>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</si>
  <si>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</si>
  <si>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</si>
  <si>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</si>
  <si>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</si>
  <si>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</si>
  <si>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</si>
  <si>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</si>
  <si>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</si>
  <si>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</si>
  <si>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</si>
  <si>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</si>
  <si>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</si>
  <si>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</si>
  <si>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</si>
  <si>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</si>
  <si>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</si>
  <si>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</si>
  <si>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</si>
  <si>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</si>
  <si>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</si>
  <si>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</si>
  <si>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</si>
  <si>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</si>
  <si>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</si>
  <si>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</si>
  <si>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</si>
  <si>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</si>
  <si>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</si>
  <si>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</si>
  <si>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</si>
  <si>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</si>
  <si>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</si>
  <si>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</si>
  <si>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</si>
  <si>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</si>
  <si>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</si>
  <si>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</si>
  <si>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</si>
  <si>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</si>
  <si>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</si>
  <si>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</si>
  <si>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</si>
  <si>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</si>
  <si>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</si>
  <si>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</si>
  <si>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</si>
  <si>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</si>
  <si>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</si>
  <si>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</si>
  <si>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</si>
  <si>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</si>
  <si>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</si>
  <si>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</si>
  <si>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</si>
  <si>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</si>
  <si>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</si>
  <si>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</si>
  <si>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</si>
  <si>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</si>
  <si>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</si>
  <si>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</si>
  <si>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</si>
  <si>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</si>
  <si>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</si>
  <si>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</si>
  <si>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</si>
  <si>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</si>
  <si>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</si>
  <si>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</si>
  <si>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</si>
  <si>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</si>
  <si>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</si>
  <si>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</si>
  <si>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</si>
  <si>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</si>
  <si>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</si>
  <si>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</si>
  <si>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</si>
  <si>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</si>
  <si>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</si>
  <si>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</si>
  <si>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</si>
  <si>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</si>
  <si>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</si>
  <si>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</si>
  <si>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</si>
  <si>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</si>
  <si>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</si>
  <si>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</si>
  <si>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</si>
  <si>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</si>
  <si>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</si>
  <si>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</si>
  <si>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</si>
  <si>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</si>
  <si>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</si>
  <si>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</si>
  <si>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</si>
  <si>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</si>
  <si>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</si>
  <si>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</si>
  <si>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</si>
  <si>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</si>
  <si>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</si>
  <si>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</si>
  <si>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</si>
  <si>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</si>
  <si>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</si>
  <si>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</si>
  <si>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</si>
  <si>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</si>
  <si>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</si>
  <si>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</si>
  <si>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</si>
  <si>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</si>
  <si>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</si>
  <si>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</si>
  <si>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</si>
  <si>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</si>
  <si>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</si>
  <si>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</si>
  <si>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</si>
  <si>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</si>
  <si>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</si>
  <si>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</si>
  <si>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</si>
  <si>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</si>
  <si>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</si>
  <si>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</si>
  <si>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</si>
  <si>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</si>
  <si>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</si>
  <si>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</si>
  <si>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</si>
  <si>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</si>
  <si>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</si>
  <si>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</si>
  <si>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</si>
  <si>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</si>
  <si>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</si>
  <si>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</si>
  <si>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</si>
  <si>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</si>
  <si>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</si>
  <si>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</si>
  <si>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</si>
  <si>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</si>
  <si>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</si>
  <si>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</si>
  <si>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</si>
  <si>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</si>
  <si>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</si>
  <si>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</si>
  <si>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</si>
  <si>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</si>
  <si>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</si>
  <si>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</si>
  <si>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</si>
  <si>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</si>
  <si>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</si>
  <si>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</si>
  <si>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</si>
  <si>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</si>
  <si>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</si>
  <si>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</si>
  <si>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</si>
  <si>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</si>
  <si>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</si>
  <si>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</si>
  <si>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</si>
  <si>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</si>
  <si>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</si>
  <si>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</si>
  <si>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</si>
  <si>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</si>
  <si>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</si>
  <si>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</si>
  <si>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</si>
  <si>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</si>
  <si>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</si>
  <si>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</si>
  <si>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</si>
  <si>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</si>
  <si>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</si>
  <si>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</si>
  <si>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</si>
  <si>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</si>
  <si>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</si>
  <si>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</si>
  <si>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</si>
  <si>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</si>
  <si>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</si>
  <si>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</si>
  <si>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</si>
  <si>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</si>
  <si>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</si>
  <si>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</si>
  <si>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</si>
  <si>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</si>
  <si>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</si>
  <si>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</si>
  <si>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</si>
  <si>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</si>
  <si>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</si>
  <si>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</si>
  <si>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</si>
  <si>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</si>
  <si>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</si>
  <si>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</si>
  <si>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</si>
  <si>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</si>
  <si>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</si>
  <si>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</si>
  <si>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</si>
  <si>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</si>
  <si>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</si>
  <si>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</si>
  <si>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</si>
  <si>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</si>
  <si>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</si>
  <si>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</si>
  <si>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</si>
  <si>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</si>
  <si>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</si>
  <si>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</si>
  <si>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</si>
  <si>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</si>
  <si>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</si>
  <si>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</si>
  <si>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</si>
  <si>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</si>
  <si>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</si>
  <si>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</si>
  <si>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</si>
  <si>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</si>
  <si>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</si>
  <si>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</si>
  <si>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</si>
  <si>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</si>
  <si>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</si>
  <si>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</si>
  <si>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</si>
  <si>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</si>
  <si>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</si>
  <si>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</si>
  <si>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</si>
  <si>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</si>
  <si>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</si>
  <si>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</si>
  <si>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</si>
  <si>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</si>
  <si>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</si>
  <si>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</si>
  <si>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</si>
  <si>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</si>
  <si>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</si>
  <si>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</si>
  <si>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</si>
  <si>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</si>
  <si>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</si>
  <si>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</si>
  <si>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</si>
  <si>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</si>
  <si>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</si>
  <si>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</si>
  <si>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</si>
  <si>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</si>
  <si>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</si>
  <si>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</si>
  <si>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</si>
  <si>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</si>
  <si>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</si>
  <si>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</si>
  <si>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</si>
  <si>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</si>
  <si>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</si>
  <si>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</si>
  <si>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</si>
  <si>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</si>
  <si>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</si>
  <si>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</si>
  <si>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</si>
  <si>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</si>
  <si>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</si>
  <si>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</si>
  <si>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</si>
  <si>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</si>
  <si>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</si>
  <si>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</si>
  <si>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</si>
  <si>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</si>
  <si>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</si>
  <si>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</si>
  <si>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</si>
  <si>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</si>
  <si>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</si>
  <si>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</si>
  <si>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</si>
  <si>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</si>
  <si>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</si>
  <si>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</si>
  <si>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</si>
  <si>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</si>
  <si>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</si>
  <si>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</si>
  <si>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</si>
  <si>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</si>
  <si>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</si>
  <si>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</si>
  <si>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</si>
  <si>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</si>
  <si>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</si>
  <si>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</si>
  <si>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</si>
  <si>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</si>
  <si>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</si>
  <si>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</si>
  <si>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</si>
  <si>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</si>
  <si>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</si>
  <si>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</si>
  <si>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</si>
  <si>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</si>
  <si>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</si>
  <si>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</si>
  <si>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</si>
  <si>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</si>
  <si>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</si>
  <si>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</si>
  <si>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</si>
  <si>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</si>
  <si>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</si>
  <si>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</si>
  <si>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</si>
  <si>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</si>
  <si>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</si>
  <si>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</si>
  <si>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</si>
  <si>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</si>
  <si>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</si>
  <si>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</si>
  <si>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</si>
  <si>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</si>
  <si>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</si>
  <si>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</si>
  <si>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</si>
  <si>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</si>
  <si>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</si>
  <si>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</si>
  <si>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</si>
  <si>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</si>
  <si>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</si>
  <si>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</si>
  <si>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</si>
  <si>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</si>
  <si>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</si>
  <si>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</si>
  <si>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</si>
  <si>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</si>
  <si>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</si>
  <si>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</si>
  <si>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</si>
  <si>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</si>
  <si>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</si>
  <si>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</si>
  <si>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</si>
  <si>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</si>
  <si>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</si>
  <si>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</si>
  <si>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</si>
  <si>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</si>
  <si>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</si>
  <si>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</si>
  <si>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</si>
  <si>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</si>
  <si>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</si>
  <si>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</si>
  <si>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</si>
  <si>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</si>
  <si>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</si>
  <si>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</si>
  <si>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</si>
  <si>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</si>
  <si>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</si>
  <si>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</si>
  <si>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</si>
  <si>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</si>
  <si>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</si>
  <si>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</si>
  <si>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</si>
  <si>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</si>
  <si>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</si>
  <si>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</si>
  <si>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</si>
  <si>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</si>
  <si>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</si>
  <si>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</si>
  <si>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</si>
  <si>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</si>
  <si>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</si>
  <si>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</si>
  <si>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</si>
  <si>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</si>
  <si>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</si>
  <si>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</si>
  <si>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</si>
  <si>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</si>
  <si>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</si>
  <si>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</si>
  <si>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</si>
  <si>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</si>
  <si>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</si>
  <si>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</si>
  <si>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</si>
  <si>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</si>
  <si>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</si>
  <si>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</si>
  <si>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</si>
  <si>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</si>
  <si>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</si>
  <si>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</si>
  <si>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</si>
  <si>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</si>
  <si>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</si>
  <si>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</si>
  <si>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</si>
  <si>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</si>
  <si>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</si>
  <si>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</si>
  <si>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</si>
  <si>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</si>
  <si>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</si>
  <si>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</si>
  <si>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</si>
  <si>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</si>
  <si>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</si>
  <si>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</si>
  <si>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</si>
  <si>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</si>
  <si>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</si>
  <si>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</si>
  <si>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</si>
  <si>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</si>
  <si>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</si>
  <si>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</si>
  <si>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</si>
  <si>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</si>
  <si>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</si>
  <si>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</si>
  <si>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</si>
  <si>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</si>
  <si>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</si>
  <si>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</si>
  <si>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</si>
  <si>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</si>
  <si>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</si>
  <si>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</si>
  <si>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</si>
  <si>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</si>
  <si>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</si>
  <si>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</si>
  <si>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</si>
  <si>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</si>
  <si>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</si>
  <si>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</si>
  <si>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</si>
  <si>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</si>
  <si>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</si>
  <si>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</si>
  <si>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</si>
  <si>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</si>
  <si>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</si>
  <si>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</si>
  <si>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</si>
  <si>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</si>
  <si>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</si>
  <si>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</si>
  <si>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</si>
  <si>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</si>
  <si>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</si>
  <si>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</si>
  <si>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</si>
  <si>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</si>
  <si>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</si>
  <si>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</si>
  <si>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</si>
  <si>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</si>
  <si>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</si>
  <si>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</si>
  <si>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</si>
  <si>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</si>
  <si>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</si>
  <si>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</si>
  <si>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</si>
  <si>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</si>
  <si>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</si>
  <si>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</si>
  <si>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</si>
  <si>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</si>
  <si>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</si>
  <si>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</si>
  <si>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</si>
  <si>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</si>
  <si>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</si>
  <si>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</si>
  <si>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</si>
  <si>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</si>
  <si>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</si>
  <si>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</si>
  <si>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</si>
  <si>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</si>
  <si>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</si>
  <si>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</si>
  <si>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</si>
  <si>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</si>
  <si>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</si>
  <si>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</si>
  <si>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</si>
  <si>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</si>
  <si>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</si>
  <si>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</si>
  <si>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</si>
  <si>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</si>
  <si>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</si>
  <si>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</si>
  <si>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</si>
  <si>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</si>
  <si>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</si>
  <si>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</si>
  <si>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</si>
  <si>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</si>
  <si>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</si>
  <si>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</si>
  <si>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</si>
  <si>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</si>
  <si>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</si>
  <si>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</si>
  <si>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</si>
  <si>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</si>
  <si>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</si>
  <si>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</si>
  <si>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</si>
  <si>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</si>
  <si>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</si>
  <si>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</si>
  <si>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</si>
  <si>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</si>
  <si>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</si>
  <si>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</si>
  <si>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</si>
  <si>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</si>
  <si>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</si>
  <si>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</si>
  <si>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</si>
  <si>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</si>
  <si>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</si>
  <si>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</si>
  <si>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</si>
  <si>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</si>
  <si>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</si>
  <si>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</si>
  <si>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</si>
  <si>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</si>
  <si>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</si>
  <si>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</si>
  <si>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</si>
  <si>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</si>
  <si>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</si>
  <si>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</si>
  <si>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</si>
  <si>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</si>
  <si>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</si>
  <si>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</si>
  <si>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</si>
  <si>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</si>
  <si>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</si>
  <si>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</si>
  <si>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</si>
  <si>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</si>
  <si>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</si>
  <si>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</si>
  <si>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</si>
  <si>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</si>
  <si>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</si>
  <si>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</si>
  <si>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</si>
  <si>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</si>
  <si>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</si>
  <si>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</si>
  <si>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</si>
  <si>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</si>
  <si>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</si>
  <si>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</si>
  <si>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</si>
  <si>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</si>
  <si>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</si>
  <si>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</si>
  <si>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</si>
  <si>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</si>
  <si>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</si>
  <si>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</si>
  <si>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</si>
  <si>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</si>
  <si>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</si>
  <si>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</si>
  <si>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</si>
  <si>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</si>
  <si>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</si>
  <si>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</si>
  <si>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</si>
  <si>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</si>
  <si>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</si>
  <si>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</si>
  <si>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</si>
  <si>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</si>
  <si>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</si>
  <si>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</si>
  <si>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</si>
  <si>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</si>
  <si>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</si>
  <si>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</si>
  <si>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</si>
  <si>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</si>
  <si>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</si>
  <si>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</si>
  <si>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</si>
  <si>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</si>
  <si>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</si>
  <si>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</si>
  <si>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</si>
  <si>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</si>
  <si>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</si>
  <si>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</si>
  <si>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</si>
  <si>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</si>
  <si>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</si>
  <si>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</si>
  <si>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</si>
  <si>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</si>
  <si>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</si>
  <si>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</si>
  <si>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</si>
  <si>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</si>
  <si>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</si>
  <si>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</si>
  <si>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</si>
  <si>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</si>
  <si>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</si>
  <si>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</si>
  <si>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</si>
  <si>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</si>
  <si>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</si>
  <si>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</si>
  <si>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</si>
  <si>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</si>
  <si>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</si>
  <si>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</si>
  <si>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</si>
  <si>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</si>
  <si>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</si>
  <si>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</si>
  <si>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</si>
  <si>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</si>
  <si>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</si>
  <si>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</si>
  <si>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</si>
  <si>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</si>
  <si>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</si>
  <si>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</si>
  <si>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</si>
  <si>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</si>
  <si>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</si>
  <si>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</si>
  <si>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</si>
  <si>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</si>
  <si>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</si>
  <si>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</si>
  <si>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</si>
  <si>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</si>
  <si>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</si>
  <si>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</si>
  <si>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</si>
  <si>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</si>
  <si>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</si>
  <si>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</si>
  <si>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</si>
  <si>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</si>
  <si>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</si>
  <si>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</si>
  <si>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</si>
  <si>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</si>
  <si>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</si>
  <si>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</si>
  <si>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</si>
  <si>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</si>
  <si>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</si>
  <si>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</si>
  <si>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</si>
  <si>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</si>
  <si>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</si>
  <si>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</si>
  <si>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</si>
  <si>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</si>
  <si>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</si>
  <si>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</si>
  <si>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</si>
  <si>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</si>
  <si>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</si>
  <si>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</si>
  <si>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</si>
  <si>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</si>
  <si>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</si>
  <si>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</si>
  <si>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</si>
  <si>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</si>
  <si>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</si>
  <si>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</si>
  <si>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</si>
  <si>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</si>
  <si>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</si>
  <si>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</si>
  <si>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</si>
  <si>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</si>
  <si>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</si>
  <si>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</si>
  <si>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</si>
  <si>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</si>
  <si>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</si>
  <si>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</si>
  <si>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</si>
  <si>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</si>
  <si>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</si>
  <si>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</si>
  <si>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</si>
  <si>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</si>
  <si>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</si>
  <si>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</si>
  <si>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</si>
  <si>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</si>
  <si>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</si>
  <si>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</si>
  <si>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</si>
  <si>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</si>
  <si>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</si>
  <si>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</si>
  <si>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</si>
  <si>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</si>
  <si>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</si>
  <si>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</si>
  <si>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</si>
  <si>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</si>
  <si>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</si>
  <si>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</si>
  <si>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</si>
  <si>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</si>
  <si>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</si>
  <si>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</si>
  <si>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</si>
  <si>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</si>
  <si>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</si>
  <si>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</si>
  <si>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</si>
  <si>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</si>
  <si>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</si>
  <si>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</si>
  <si>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</si>
  <si>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</si>
  <si>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</si>
  <si>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</si>
  <si>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</si>
  <si>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</si>
  <si>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</si>
  <si>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</si>
  <si>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</si>
  <si>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</si>
  <si>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</si>
  <si>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</si>
  <si>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</si>
  <si>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</si>
  <si>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</si>
  <si>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</si>
  <si>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</si>
  <si>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</si>
  <si>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</si>
  <si>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</si>
  <si>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</si>
  <si>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</si>
  <si>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</si>
  <si>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</si>
  <si>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</si>
  <si>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</si>
  <si>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</si>
  <si>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</si>
  <si>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</si>
  <si>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</si>
  <si>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</si>
  <si>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</si>
  <si>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</si>
  <si>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</si>
  <si>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</si>
  <si>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</si>
  <si>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</si>
  <si>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</si>
  <si>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</si>
  <si>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</si>
  <si>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</si>
  <si>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</si>
  <si>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</si>
  <si>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</si>
  <si>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</si>
  <si>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</si>
  <si>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</si>
  <si>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</si>
  <si>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</si>
  <si>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</si>
  <si>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</si>
  <si>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</si>
  <si>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</si>
  <si>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</si>
  <si>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</si>
  <si>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</si>
  <si>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</si>
  <si>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</si>
  <si>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</si>
  <si>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</si>
  <si>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</si>
  <si>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</si>
  <si>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</si>
  <si>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</si>
  <si>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</si>
  <si>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</si>
  <si>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</si>
  <si>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</si>
  <si>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</si>
  <si>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</si>
  <si>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</si>
  <si>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</si>
  <si>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</si>
  <si>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</si>
  <si>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</si>
  <si>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</si>
  <si>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</si>
  <si>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</si>
  <si>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</si>
  <si>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</si>
  <si>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</si>
  <si>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</si>
  <si>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</si>
  <si>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</si>
  <si>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</si>
  <si>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</si>
  <si>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</si>
  <si>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</si>
  <si>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</si>
  <si>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</si>
  <si>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</si>
  <si>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</si>
  <si>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</si>
  <si>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</si>
  <si>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</si>
  <si>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</si>
  <si>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</si>
  <si>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</si>
  <si>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</si>
  <si>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</si>
  <si>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</si>
  <si>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</si>
  <si>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</si>
  <si>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</si>
  <si>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</si>
  <si>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</si>
  <si>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</si>
  <si>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</si>
  <si>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</si>
  <si>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</si>
  <si>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</si>
  <si>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</si>
  <si>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</si>
  <si>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</si>
  <si>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</si>
  <si>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</si>
  <si>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</si>
  <si>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</si>
  <si>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</si>
  <si>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</si>
  <si>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</si>
  <si>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</si>
  <si>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</si>
  <si>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</si>
  <si>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</si>
  <si>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</si>
  <si>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</si>
  <si>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</si>
  <si>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</si>
  <si>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</si>
  <si>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</si>
  <si>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</si>
  <si>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</si>
  <si>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</si>
  <si>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</si>
  <si>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</si>
  <si>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</si>
  <si>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</si>
  <si>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</si>
  <si>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</si>
  <si>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</si>
  <si>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</si>
  <si>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</si>
  <si>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</si>
  <si>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</si>
  <si>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</si>
  <si>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</si>
  <si>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</si>
  <si>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</si>
  <si>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</si>
  <si>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</si>
  <si>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</si>
  <si>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</si>
  <si>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</si>
  <si>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</si>
  <si>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</si>
  <si>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</si>
  <si>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</si>
  <si>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</si>
  <si>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</si>
  <si>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</si>
  <si>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</si>
  <si>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</si>
  <si>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</si>
  <si>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</si>
  <si>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</si>
  <si>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</si>
  <si>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</si>
  <si>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</si>
  <si>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</si>
  <si>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</si>
  <si>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</si>
  <si>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</si>
  <si>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</si>
  <si>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</si>
  <si>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</si>
  <si>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</si>
  <si>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</si>
  <si>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</si>
  <si>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</si>
  <si>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</si>
  <si>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</si>
  <si>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</si>
  <si>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</si>
  <si>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</si>
  <si>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</si>
  <si>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</si>
  <si>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</si>
  <si>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</si>
  <si>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</si>
  <si>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</si>
  <si>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</si>
  <si>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</si>
  <si>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</si>
  <si>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</si>
  <si>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</si>
  <si>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</si>
  <si>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</si>
  <si>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</si>
  <si>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</si>
  <si>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</si>
  <si>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</si>
  <si>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</si>
  <si>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</si>
  <si>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</si>
  <si>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</si>
  <si>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</si>
  <si>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</si>
  <si>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</si>
  <si>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</si>
  <si>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</si>
  <si>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</si>
  <si>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</si>
  <si>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</si>
  <si>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</si>
  <si>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</si>
  <si>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</si>
  <si>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</si>
  <si>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</si>
  <si>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</si>
  <si>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</si>
  <si>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</si>
  <si>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</si>
  <si>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</si>
  <si>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</si>
  <si>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</si>
  <si>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</si>
  <si>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</si>
  <si>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</si>
  <si>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</si>
  <si>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</si>
  <si>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</si>
  <si>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</si>
  <si>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</si>
  <si>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</si>
  <si>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</si>
  <si>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</si>
  <si>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</si>
  <si>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</si>
  <si>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</si>
  <si>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</si>
  <si>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</si>
  <si>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</si>
  <si>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</si>
  <si>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</si>
  <si>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</si>
  <si>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</si>
  <si>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</si>
  <si>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</si>
  <si>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</si>
  <si>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</si>
  <si>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</si>
  <si>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</si>
  <si>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</si>
  <si>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</si>
  <si>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</si>
  <si>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</si>
  <si>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</si>
  <si>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</si>
  <si>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</si>
  <si>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</si>
  <si>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</si>
  <si>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</si>
  <si>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</si>
  <si>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</si>
  <si>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</si>
  <si>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</si>
  <si>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</si>
  <si>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</si>
  <si>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</si>
  <si>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</si>
  <si>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</si>
  <si>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</si>
  <si>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</si>
  <si>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</si>
  <si>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</si>
  <si>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</si>
  <si>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</si>
  <si>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</si>
  <si>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</si>
  <si>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</si>
  <si>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</si>
  <si>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</si>
  <si>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</si>
  <si>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</si>
  <si>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</si>
  <si>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</si>
  <si>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</si>
  <si>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</si>
  <si>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</si>
  <si>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</si>
  <si>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</si>
  <si>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</si>
  <si>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</si>
  <si>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</si>
  <si>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</si>
  <si>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</si>
  <si>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</si>
  <si>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</si>
  <si>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</si>
  <si>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</si>
  <si>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</si>
  <si>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</si>
  <si>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</si>
  <si>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</si>
  <si>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</si>
  <si>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</si>
  <si>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</si>
  <si>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</si>
  <si>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</si>
  <si>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</si>
  <si>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</si>
  <si>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</si>
  <si>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</si>
  <si>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</si>
  <si>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</si>
  <si>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</si>
  <si>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</si>
  <si>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</si>
  <si>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</si>
  <si>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</si>
  <si>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</si>
  <si>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</si>
  <si>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</si>
  <si>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</si>
  <si>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</si>
  <si>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</si>
  <si>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</si>
  <si>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</si>
  <si>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</si>
  <si>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</si>
  <si>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</si>
  <si>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</si>
  <si>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</si>
  <si>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</si>
  <si>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</si>
  <si>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</si>
  <si>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</si>
  <si>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</si>
  <si>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</si>
  <si>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</si>
  <si>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</si>
  <si>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</si>
  <si>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</si>
  <si>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</si>
  <si>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</si>
  <si>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</si>
  <si>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</si>
  <si>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</si>
  <si>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</si>
  <si>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</si>
  <si>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</si>
  <si>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</si>
  <si>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</si>
  <si>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</si>
  <si>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</si>
  <si>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</si>
  <si>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</si>
  <si>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</si>
  <si>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</si>
  <si>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</si>
  <si>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</si>
  <si>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</si>
  <si>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</si>
  <si>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</si>
  <si>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</si>
  <si>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</si>
  <si>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</si>
  <si>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</si>
  <si>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</si>
  <si>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</si>
  <si>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</si>
  <si>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</si>
  <si>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</si>
  <si>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</si>
  <si>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</si>
  <si>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</si>
  <si>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</si>
  <si>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</si>
  <si>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</si>
  <si>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</si>
  <si>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</si>
  <si>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</si>
  <si>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</si>
  <si>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</si>
  <si>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</si>
  <si>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</si>
  <si>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</si>
  <si>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</si>
  <si>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</si>
  <si>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</si>
  <si>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</si>
  <si>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</si>
  <si>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</si>
  <si>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</si>
  <si>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</si>
  <si>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</si>
  <si>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</si>
  <si>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</si>
  <si>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</si>
  <si>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</si>
  <si>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</si>
  <si>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</si>
  <si>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</si>
  <si>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</si>
  <si>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</si>
  <si>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</si>
  <si>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</si>
  <si>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</si>
  <si>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</si>
  <si>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</si>
  <si>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</si>
  <si>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</si>
  <si>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</si>
  <si>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</si>
  <si>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</si>
  <si>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</si>
  <si>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</si>
  <si>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</si>
  <si>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</si>
  <si>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</si>
  <si>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</si>
  <si>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</si>
  <si>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</si>
  <si>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Sveučilište u Rijeci - TEHNIČKI FAKULTET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</si>
</sst>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8323482.9899999993</v>
      </c>
      <c r="D2" s="6">
        <f>'PR-RAS'!E6</f>
        <v>9739528.9100000001</v>
      </c>
      <c r="E2" s="6">
        <v>0</v>
      </c>
      <c r="F2" s="6">
        <v>0</v>
      </c>
      <c r="G2" s="7">
        <f t="shared" ref="G2:G264" si="0">(B2/1000)*(C2*1+D2*2)</f>
        <v>27802.540809999999</v>
      </c>
      <c r="H2" s="7">
        <f t="shared" ref="H2:H264" si="1">ABS(C2-ROUND(C2,0))+ABS(D2-ROUND(D2,0))</f>
        <v>0.10000000055879354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1135408.1299999999</v>
      </c>
      <c r="D46" s="1">
        <f>'PR-RAS'!E50</f>
        <v>1472767.2999999998</v>
      </c>
      <c r="E46" s="1">
        <v>0</v>
      </c>
      <c r="F46" s="1">
        <v>0</v>
      </c>
      <c r="G46" s="2">
        <f t="shared" si="0"/>
        <v>183642.42284999997</v>
      </c>
      <c r="H46" s="2">
        <f t="shared" si="1"/>
        <v>0.42999999970197678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162168.94</v>
      </c>
      <c r="D50" s="1">
        <f>'PR-RAS'!E54</f>
        <v>211585.19</v>
      </c>
      <c r="E50" s="1">
        <v>0</v>
      </c>
      <c r="F50" s="1">
        <v>0</v>
      </c>
      <c r="G50" s="2">
        <f t="shared" si="0"/>
        <v>28681.626680000005</v>
      </c>
      <c r="H50" s="2">
        <f t="shared" si="1"/>
        <v>0.25</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162168.94</v>
      </c>
      <c r="D53" s="1">
        <f>'PR-RAS'!E57</f>
        <v>211585.19</v>
      </c>
      <c r="E53" s="1">
        <v>0</v>
      </c>
      <c r="F53" s="1">
        <v>0</v>
      </c>
      <c r="G53" s="2">
        <f t="shared" si="0"/>
        <v>30437.644640000002</v>
      </c>
      <c r="H53" s="2">
        <f t="shared" si="1"/>
        <v>0.25</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5275.73</v>
      </c>
      <c r="D58" s="1">
        <f>'PR-RAS'!E62</f>
        <v>31669.46</v>
      </c>
      <c r="E58" s="1">
        <v>0</v>
      </c>
      <c r="F58" s="1">
        <v>0</v>
      </c>
      <c r="G58" s="2">
        <f t="shared" si="0"/>
        <v>3911.03505</v>
      </c>
      <c r="H58" s="2">
        <f t="shared" si="1"/>
        <v>0.72999999999956344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5275.73</v>
      </c>
      <c r="D59" s="1">
        <f>'PR-RAS'!E63</f>
        <v>31669.46</v>
      </c>
      <c r="E59" s="1">
        <v>0</v>
      </c>
      <c r="F59" s="1">
        <v>0</v>
      </c>
      <c r="G59" s="2">
        <f t="shared" si="0"/>
        <v>3979.6496999999999</v>
      </c>
      <c r="H59" s="2">
        <f t="shared" si="1"/>
        <v>0.72999999999956344</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11236</v>
      </c>
      <c r="E70" s="1">
        <v>0</v>
      </c>
      <c r="F70" s="1">
        <v>0</v>
      </c>
      <c r="G70" s="2">
        <f t="shared" si="0"/>
        <v>1550.5680000000002</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11236</v>
      </c>
      <c r="E71" s="1">
        <v>0</v>
      </c>
      <c r="F71" s="1">
        <v>0</v>
      </c>
      <c r="G71" s="2">
        <f t="shared" si="0"/>
        <v>1573.0400000000002</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967963.46</v>
      </c>
      <c r="D73" s="1">
        <f>'PR-RAS'!E77</f>
        <v>1218276.6499999999</v>
      </c>
      <c r="E73" s="1">
        <v>0</v>
      </c>
      <c r="F73" s="1">
        <v>0</v>
      </c>
      <c r="G73" s="2">
        <f t="shared" si="0"/>
        <v>245125.20671999996</v>
      </c>
      <c r="H73" s="2">
        <f t="shared" si="1"/>
        <v>0.81000000005587935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568688.22</v>
      </c>
      <c r="D74" s="1">
        <f>'PR-RAS'!E78</f>
        <v>934816.18</v>
      </c>
      <c r="E74" s="1">
        <v>0</v>
      </c>
      <c r="F74" s="1">
        <v>0</v>
      </c>
      <c r="G74" s="2">
        <f t="shared" si="0"/>
        <v>177997.40234</v>
      </c>
      <c r="H74" s="2">
        <f t="shared" si="1"/>
        <v>0.40000000002328306</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399275.24</v>
      </c>
      <c r="D76" s="1">
        <f>'PR-RAS'!E80</f>
        <v>283460.46999999997</v>
      </c>
      <c r="E76" s="1">
        <v>0</v>
      </c>
      <c r="F76" s="1">
        <v>0</v>
      </c>
      <c r="G76" s="2">
        <f t="shared" si="0"/>
        <v>72464.713499999998</v>
      </c>
      <c r="H76" s="2">
        <f t="shared" si="1"/>
        <v>0.7099999999627471</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61116.77</v>
      </c>
      <c r="D78" s="1">
        <f>'PR-RAS'!E82</f>
        <v>58988.78</v>
      </c>
      <c r="E78" s="1">
        <v>0</v>
      </c>
      <c r="F78" s="1">
        <v>0</v>
      </c>
      <c r="G78" s="2">
        <f t="shared" si="0"/>
        <v>13790.26341</v>
      </c>
      <c r="H78" s="2">
        <f t="shared" si="1"/>
        <v>0.45000000000436557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61116.77</v>
      </c>
      <c r="D79" s="1">
        <f>'PR-RAS'!E83</f>
        <v>58988.78</v>
      </c>
      <c r="E79" s="1">
        <v>0</v>
      </c>
      <c r="F79" s="1">
        <v>0</v>
      </c>
      <c r="G79" s="2">
        <f t="shared" si="0"/>
        <v>13969.357739999999</v>
      </c>
      <c r="H79" s="2">
        <f t="shared" si="1"/>
        <v>0.45000000000436557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61116.77</v>
      </c>
      <c r="D81" s="1">
        <f>'PR-RAS'!E85</f>
        <v>58988.639999999999</v>
      </c>
      <c r="E81" s="1">
        <v>0</v>
      </c>
      <c r="F81" s="1">
        <v>0</v>
      </c>
      <c r="G81" s="2">
        <f t="shared" si="0"/>
        <v>14327.523999999999</v>
      </c>
      <c r="H81" s="2">
        <f t="shared" si="1"/>
        <v>0.5900000000037835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0.14000000000000001</v>
      </c>
      <c r="E83" s="1">
        <v>0</v>
      </c>
      <c r="F83" s="1">
        <v>0</v>
      </c>
      <c r="G83" s="2">
        <f t="shared" si="0"/>
        <v>2.2960000000000005E-2</v>
      </c>
      <c r="H83" s="2">
        <f t="shared" si="1"/>
        <v>0.14000000000000001</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596930.62</v>
      </c>
      <c r="D102" s="1">
        <f>'PR-RAS'!E106</f>
        <v>559705.77</v>
      </c>
      <c r="E102" s="1">
        <v>0</v>
      </c>
      <c r="F102" s="1">
        <v>0</v>
      </c>
      <c r="G102" s="2">
        <f t="shared" si="0"/>
        <v>173350.55816000002</v>
      </c>
      <c r="H102" s="2">
        <f t="shared" si="1"/>
        <v>0.60999999998603016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596930.62</v>
      </c>
      <c r="D108" s="1">
        <f>'PR-RAS'!E112</f>
        <v>559705.77</v>
      </c>
      <c r="E108" s="1">
        <v>0</v>
      </c>
      <c r="F108" s="1">
        <v>0</v>
      </c>
      <c r="G108" s="2">
        <f t="shared" si="0"/>
        <v>183648.61112000002</v>
      </c>
      <c r="H108" s="2">
        <f t="shared" si="1"/>
        <v>0.60999999998603016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596930.62</v>
      </c>
      <c r="D113" s="1">
        <f>'PR-RAS'!E117</f>
        <v>559705.77</v>
      </c>
      <c r="E113" s="1">
        <v>0</v>
      </c>
      <c r="F113" s="1">
        <v>0</v>
      </c>
      <c r="G113" s="2">
        <f t="shared" si="0"/>
        <v>192230.32192000002</v>
      </c>
      <c r="H113" s="2">
        <f t="shared" si="1"/>
        <v>0.60999999998603016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286446.11</v>
      </c>
      <c r="D120" s="1">
        <f>'PR-RAS'!E124</f>
        <v>234767.15</v>
      </c>
      <c r="E120" s="1">
        <v>0</v>
      </c>
      <c r="F120" s="1">
        <v>0</v>
      </c>
      <c r="G120" s="2">
        <f t="shared" si="0"/>
        <v>89961.668789999982</v>
      </c>
      <c r="H120" s="2">
        <f t="shared" si="1"/>
        <v>0.2599999999802094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186591.91</v>
      </c>
      <c r="D121" s="1">
        <f>'PR-RAS'!E125</f>
        <v>196419.03</v>
      </c>
      <c r="E121" s="1">
        <v>0</v>
      </c>
      <c r="F121" s="1">
        <v>0</v>
      </c>
      <c r="G121" s="2">
        <f t="shared" si="0"/>
        <v>69531.596399999995</v>
      </c>
      <c r="H121" s="2">
        <f t="shared" si="1"/>
        <v>0.11999999999534339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186591.91</v>
      </c>
      <c r="D123" s="1">
        <f>'PR-RAS'!E127</f>
        <v>196419.03</v>
      </c>
      <c r="E123" s="1">
        <v>0</v>
      </c>
      <c r="F123" s="1">
        <v>0</v>
      </c>
      <c r="G123" s="2">
        <f t="shared" si="0"/>
        <v>70690.45633999999</v>
      </c>
      <c r="H123" s="2">
        <f t="shared" si="1"/>
        <v>0.11999999999534339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99854.2</v>
      </c>
      <c r="D124" s="1">
        <f>'PR-RAS'!E128</f>
        <v>38348.120000000003</v>
      </c>
      <c r="E124" s="1">
        <v>0</v>
      </c>
      <c r="F124" s="1">
        <v>0</v>
      </c>
      <c r="G124" s="2">
        <f t="shared" si="0"/>
        <v>21715.704119999999</v>
      </c>
      <c r="H124" s="2">
        <f t="shared" si="1"/>
        <v>0.31999999999970896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99854.2</v>
      </c>
      <c r="D125" s="1">
        <f>'PR-RAS'!E129</f>
        <v>38348.120000000003</v>
      </c>
      <c r="E125" s="1">
        <v>0</v>
      </c>
      <c r="F125" s="1">
        <v>0</v>
      </c>
      <c r="G125" s="2">
        <f t="shared" si="0"/>
        <v>21892.254560000001</v>
      </c>
      <c r="H125" s="2">
        <f t="shared" si="1"/>
        <v>0.31999999999970896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6243581.3599999994</v>
      </c>
      <c r="D129" s="1">
        <f>'PR-RAS'!E133</f>
        <v>7413299.9099999992</v>
      </c>
      <c r="E129" s="1">
        <v>0</v>
      </c>
      <c r="F129" s="1">
        <v>0</v>
      </c>
      <c r="G129" s="2">
        <f t="shared" si="0"/>
        <v>2696983.1910399999</v>
      </c>
      <c r="H129" s="2">
        <f t="shared" si="1"/>
        <v>0.45000000018626451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6243581.3599999994</v>
      </c>
      <c r="D130" s="1">
        <f>'PR-RAS'!E134</f>
        <v>7413299.9099999992</v>
      </c>
      <c r="E130" s="1">
        <v>0</v>
      </c>
      <c r="F130" s="1">
        <v>0</v>
      </c>
      <c r="G130" s="2">
        <f t="shared" si="0"/>
        <v>2718053.3722200003</v>
      </c>
      <c r="H130" s="2">
        <f t="shared" si="1"/>
        <v>0.45000000018626451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6202403.5499999998</v>
      </c>
      <c r="D131" s="1">
        <f>'PR-RAS'!E135</f>
        <v>7401802.8899999997</v>
      </c>
      <c r="E131" s="1">
        <v>0</v>
      </c>
      <c r="F131" s="1">
        <v>0</v>
      </c>
      <c r="G131" s="2">
        <f t="shared" si="0"/>
        <v>2730781.2128999997</v>
      </c>
      <c r="H131" s="2">
        <f t="shared" si="1"/>
        <v>0.56000000052154064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41177.81</v>
      </c>
      <c r="D132" s="1">
        <f>'PR-RAS'!E136</f>
        <v>11497.02</v>
      </c>
      <c r="E132" s="1">
        <v>0</v>
      </c>
      <c r="F132" s="1">
        <v>0</v>
      </c>
      <c r="G132" s="2">
        <f t="shared" si="0"/>
        <v>8406.5123500000009</v>
      </c>
      <c r="H132" s="2">
        <f t="shared" si="1"/>
        <v>0.21000000000276486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8141653.0000000009</v>
      </c>
      <c r="D147" s="1">
        <f>'PR-RAS'!E151</f>
        <v>9571837.8900000006</v>
      </c>
      <c r="E147" s="1">
        <v>0</v>
      </c>
      <c r="F147" s="1">
        <v>0</v>
      </c>
      <c r="G147" s="2">
        <f t="shared" si="0"/>
        <v>3983658.0018799999</v>
      </c>
      <c r="H147" s="2">
        <f t="shared" si="1"/>
        <v>0.11000000033527613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6256273.8200000003</v>
      </c>
      <c r="D148" s="1">
        <f>'PR-RAS'!E152</f>
        <v>7642942.9499999993</v>
      </c>
      <c r="E148" s="1">
        <v>0</v>
      </c>
      <c r="F148" s="1">
        <v>0</v>
      </c>
      <c r="G148" s="2">
        <f t="shared" si="0"/>
        <v>3166697.4788399995</v>
      </c>
      <c r="H148" s="2">
        <f t="shared" si="1"/>
        <v>0.23000000044703484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5128676.63</v>
      </c>
      <c r="D149" s="1">
        <f>'PR-RAS'!E153</f>
        <v>6303236.6799999997</v>
      </c>
      <c r="E149" s="1">
        <v>0</v>
      </c>
      <c r="F149" s="1">
        <v>0</v>
      </c>
      <c r="G149" s="2">
        <f t="shared" si="0"/>
        <v>2624802.1985199996</v>
      </c>
      <c r="H149" s="2">
        <f t="shared" si="1"/>
        <v>0.69000000040978193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5128545.34</v>
      </c>
      <c r="D150" s="1">
        <f>'PR-RAS'!E154</f>
        <v>6302621.25</v>
      </c>
      <c r="E150" s="1">
        <v>0</v>
      </c>
      <c r="F150" s="1">
        <v>0</v>
      </c>
      <c r="G150" s="2">
        <f t="shared" si="0"/>
        <v>2642334.3881600001</v>
      </c>
      <c r="H150" s="2">
        <f t="shared" si="1"/>
        <v>0.58999999985098839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131.29</v>
      </c>
      <c r="D152" s="1">
        <f>'PR-RAS'!E156</f>
        <v>615.42999999999995</v>
      </c>
      <c r="E152" s="1">
        <v>0</v>
      </c>
      <c r="F152" s="1">
        <v>0</v>
      </c>
      <c r="G152" s="2">
        <f t="shared" si="0"/>
        <v>205.68464999999998</v>
      </c>
      <c r="H152" s="2">
        <f t="shared" si="1"/>
        <v>0.71999999999994202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289412.94</v>
      </c>
      <c r="D154" s="1">
        <f>'PR-RAS'!E158</f>
        <v>323685.96999999997</v>
      </c>
      <c r="E154" s="1">
        <v>0</v>
      </c>
      <c r="F154" s="1">
        <v>0</v>
      </c>
      <c r="G154" s="2">
        <f t="shared" si="0"/>
        <v>143328.08663999999</v>
      </c>
      <c r="H154" s="2">
        <f t="shared" si="1"/>
        <v>9.0000000025611371E-2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838184.25</v>
      </c>
      <c r="D155" s="1">
        <f>'PR-RAS'!E159</f>
        <v>1016020.3</v>
      </c>
      <c r="E155" s="1">
        <v>0</v>
      </c>
      <c r="F155" s="1">
        <v>0</v>
      </c>
      <c r="G155" s="2">
        <f t="shared" si="0"/>
        <v>442014.62690000003</v>
      </c>
      <c r="H155" s="2">
        <f t="shared" si="1"/>
        <v>0.55000000004656613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838184.25</v>
      </c>
      <c r="D157" s="1">
        <f>'PR-RAS'!E161</f>
        <v>1016020.3</v>
      </c>
      <c r="E157" s="1">
        <v>0</v>
      </c>
      <c r="F157" s="1">
        <v>0</v>
      </c>
      <c r="G157" s="2">
        <f t="shared" si="0"/>
        <v>447755.07660000003</v>
      </c>
      <c r="H157" s="2">
        <f t="shared" si="1"/>
        <v>0.55000000004656613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1710917.59</v>
      </c>
      <c r="D159" s="1">
        <f>'PR-RAS'!E163</f>
        <v>1790003.59</v>
      </c>
      <c r="E159" s="1">
        <v>0</v>
      </c>
      <c r="F159" s="1">
        <v>0</v>
      </c>
      <c r="G159" s="2">
        <f t="shared" si="0"/>
        <v>835966.11366000003</v>
      </c>
      <c r="H159" s="2">
        <f t="shared" si="1"/>
        <v>0.81999999983236194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479876.37999999995</v>
      </c>
      <c r="D160" s="1">
        <f>'PR-RAS'!E164</f>
        <v>480354.28</v>
      </c>
      <c r="E160" s="1">
        <v>0</v>
      </c>
      <c r="F160" s="1">
        <v>0</v>
      </c>
      <c r="G160" s="2">
        <f t="shared" si="0"/>
        <v>229053.00545999999</v>
      </c>
      <c r="H160" s="2">
        <f t="shared" si="1"/>
        <v>0.65999999997438863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271382.17</v>
      </c>
      <c r="D161" s="1">
        <f>'PR-RAS'!E165</f>
        <v>274143.40000000002</v>
      </c>
      <c r="E161" s="1">
        <v>0</v>
      </c>
      <c r="F161" s="1">
        <v>0</v>
      </c>
      <c r="G161" s="2">
        <f t="shared" si="0"/>
        <v>131147.03519999998</v>
      </c>
      <c r="H161" s="2">
        <f t="shared" si="1"/>
        <v>0.57000000000698492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155593.94</v>
      </c>
      <c r="D162" s="1">
        <f>'PR-RAS'!E166</f>
        <v>152623.26999999999</v>
      </c>
      <c r="E162" s="1">
        <v>0</v>
      </c>
      <c r="F162" s="1">
        <v>0</v>
      </c>
      <c r="G162" s="2">
        <f t="shared" si="0"/>
        <v>74195.317280000003</v>
      </c>
      <c r="H162" s="2">
        <f t="shared" si="1"/>
        <v>0.32999999998719431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52672.67</v>
      </c>
      <c r="D163" s="1">
        <f>'PR-RAS'!E167</f>
        <v>51999.81</v>
      </c>
      <c r="E163" s="1">
        <v>0</v>
      </c>
      <c r="F163" s="1">
        <v>0</v>
      </c>
      <c r="G163" s="2">
        <f t="shared" si="0"/>
        <v>25380.910979999997</v>
      </c>
      <c r="H163" s="2">
        <f t="shared" si="1"/>
        <v>0.52000000000407454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227.6</v>
      </c>
      <c r="D164" s="1">
        <f>'PR-RAS'!E168</f>
        <v>1587.8</v>
      </c>
      <c r="E164" s="1">
        <v>0</v>
      </c>
      <c r="F164" s="1">
        <v>0</v>
      </c>
      <c r="G164" s="2">
        <f t="shared" si="0"/>
        <v>554.72159999999997</v>
      </c>
      <c r="H164" s="2">
        <f t="shared" si="1"/>
        <v>0.60000000000005116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283477.61000000004</v>
      </c>
      <c r="D165" s="1">
        <f>'PR-RAS'!E169</f>
        <v>257670.22999999998</v>
      </c>
      <c r="E165" s="1">
        <v>0</v>
      </c>
      <c r="F165" s="1">
        <v>0</v>
      </c>
      <c r="G165" s="2">
        <f t="shared" si="0"/>
        <v>131006.16348000002</v>
      </c>
      <c r="H165" s="2">
        <f t="shared" si="1"/>
        <v>0.61999999993713573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40578.699999999997</v>
      </c>
      <c r="D166" s="1">
        <f>'PR-RAS'!E170</f>
        <v>43340.5</v>
      </c>
      <c r="E166" s="1">
        <v>0</v>
      </c>
      <c r="F166" s="1">
        <v>0</v>
      </c>
      <c r="G166" s="2">
        <f t="shared" si="0"/>
        <v>20997.8505</v>
      </c>
      <c r="H166" s="2">
        <f t="shared" si="1"/>
        <v>0.80000000000291038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65206.68</v>
      </c>
      <c r="D167" s="1">
        <f>'PR-RAS'!E171</f>
        <v>64076.86</v>
      </c>
      <c r="E167" s="1">
        <v>0</v>
      </c>
      <c r="F167" s="1">
        <v>0</v>
      </c>
      <c r="G167" s="2">
        <f t="shared" si="0"/>
        <v>32097.826400000002</v>
      </c>
      <c r="H167" s="2">
        <f t="shared" si="1"/>
        <v>0.45999999999912689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145813.93</v>
      </c>
      <c r="D168" s="1">
        <f>'PR-RAS'!E172</f>
        <v>124019.56</v>
      </c>
      <c r="E168" s="1">
        <v>0</v>
      </c>
      <c r="F168" s="1">
        <v>0</v>
      </c>
      <c r="G168" s="2">
        <f t="shared" si="0"/>
        <v>65773.459350000005</v>
      </c>
      <c r="H168" s="2">
        <f t="shared" si="1"/>
        <v>0.51000000000931323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22994.15</v>
      </c>
      <c r="D169" s="1">
        <f>'PR-RAS'!E173</f>
        <v>19834.849999999999</v>
      </c>
      <c r="E169" s="1">
        <v>0</v>
      </c>
      <c r="F169" s="1">
        <v>0</v>
      </c>
      <c r="G169" s="2">
        <f t="shared" si="0"/>
        <v>10527.5268</v>
      </c>
      <c r="H169" s="2">
        <f t="shared" si="1"/>
        <v>0.30000000000291038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6100.44</v>
      </c>
      <c r="D170" s="1">
        <f>'PR-RAS'!E174</f>
        <v>4032.33</v>
      </c>
      <c r="E170" s="1">
        <v>0</v>
      </c>
      <c r="F170" s="1">
        <v>0</v>
      </c>
      <c r="G170" s="2">
        <f t="shared" si="0"/>
        <v>2393.9018999999998</v>
      </c>
      <c r="H170" s="2">
        <f t="shared" si="1"/>
        <v>0.76999999999952706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2783.71</v>
      </c>
      <c r="D172" s="1">
        <f>'PR-RAS'!E176</f>
        <v>2366.13</v>
      </c>
      <c r="E172" s="1">
        <v>0</v>
      </c>
      <c r="F172" s="1">
        <v>0</v>
      </c>
      <c r="G172" s="2">
        <f t="shared" si="0"/>
        <v>1285.2308700000001</v>
      </c>
      <c r="H172" s="2">
        <f t="shared" si="1"/>
        <v>0.42000000000007276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819116.83000000007</v>
      </c>
      <c r="D173" s="1">
        <f>'PR-RAS'!E177</f>
        <v>914539.72</v>
      </c>
      <c r="E173" s="1">
        <v>0</v>
      </c>
      <c r="F173" s="1">
        <v>0</v>
      </c>
      <c r="G173" s="2">
        <f t="shared" si="0"/>
        <v>455489.75843999995</v>
      </c>
      <c r="H173" s="2">
        <f t="shared" si="1"/>
        <v>0.44999999995343387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37478.33</v>
      </c>
      <c r="D174" s="1">
        <f>'PR-RAS'!E178</f>
        <v>40256.57</v>
      </c>
      <c r="E174" s="1">
        <v>0</v>
      </c>
      <c r="F174" s="1">
        <v>0</v>
      </c>
      <c r="G174" s="2">
        <f t="shared" si="0"/>
        <v>20412.524309999997</v>
      </c>
      <c r="H174" s="2">
        <f t="shared" si="1"/>
        <v>0.76000000000203727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187324.6</v>
      </c>
      <c r="D175" s="1">
        <f>'PR-RAS'!E179</f>
        <v>158062.04999999999</v>
      </c>
      <c r="E175" s="1">
        <v>0</v>
      </c>
      <c r="F175" s="1">
        <v>0</v>
      </c>
      <c r="G175" s="2">
        <f t="shared" si="0"/>
        <v>87600.073799999984</v>
      </c>
      <c r="H175" s="2">
        <f t="shared" si="1"/>
        <v>0.4499999999825377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64429.2</v>
      </c>
      <c r="D176" s="1">
        <f>'PR-RAS'!E180</f>
        <v>68934.78</v>
      </c>
      <c r="E176" s="1">
        <v>0</v>
      </c>
      <c r="F176" s="1">
        <v>0</v>
      </c>
      <c r="G176" s="2">
        <f t="shared" si="0"/>
        <v>35402.282999999996</v>
      </c>
      <c r="H176" s="2">
        <f t="shared" si="1"/>
        <v>0.41999999999825377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62301.62</v>
      </c>
      <c r="D177" s="1">
        <f>'PR-RAS'!E181</f>
        <v>46149.440000000002</v>
      </c>
      <c r="E177" s="1">
        <v>0</v>
      </c>
      <c r="F177" s="1">
        <v>0</v>
      </c>
      <c r="G177" s="2">
        <f t="shared" si="0"/>
        <v>27209.687999999998</v>
      </c>
      <c r="H177" s="2">
        <f t="shared" si="1"/>
        <v>0.81999999999970896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55642.33</v>
      </c>
      <c r="D178" s="1">
        <f>'PR-RAS'!E182</f>
        <v>93998.19</v>
      </c>
      <c r="E178" s="1">
        <v>0</v>
      </c>
      <c r="F178" s="1">
        <v>0</v>
      </c>
      <c r="G178" s="2">
        <f t="shared" si="0"/>
        <v>43124.051670000001</v>
      </c>
      <c r="H178" s="2">
        <f t="shared" si="1"/>
        <v>0.52000000000407454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11169.81</v>
      </c>
      <c r="D179" s="1">
        <f>'PR-RAS'!E183</f>
        <v>12276.14</v>
      </c>
      <c r="E179" s="1">
        <v>0</v>
      </c>
      <c r="F179" s="1">
        <v>0</v>
      </c>
      <c r="G179" s="2">
        <f t="shared" si="0"/>
        <v>6358.5320199999987</v>
      </c>
      <c r="H179" s="2">
        <f t="shared" si="1"/>
        <v>0.32999999999992724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357405.93</v>
      </c>
      <c r="D180" s="1">
        <f>'PR-RAS'!E184</f>
        <v>434020.6</v>
      </c>
      <c r="E180" s="1">
        <v>0</v>
      </c>
      <c r="F180" s="1">
        <v>0</v>
      </c>
      <c r="G180" s="2">
        <f t="shared" si="0"/>
        <v>219355.03626999998</v>
      </c>
      <c r="H180" s="2">
        <f t="shared" si="1"/>
        <v>0.47000000003026798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21990.41</v>
      </c>
      <c r="D181" s="1">
        <f>'PR-RAS'!E185</f>
        <v>28916.21</v>
      </c>
      <c r="E181" s="1">
        <v>0</v>
      </c>
      <c r="F181" s="1">
        <v>0</v>
      </c>
      <c r="G181" s="2">
        <f t="shared" si="0"/>
        <v>14368.109399999999</v>
      </c>
      <c r="H181" s="2">
        <f t="shared" si="1"/>
        <v>0.61999999999898137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21374.6</v>
      </c>
      <c r="D182" s="1">
        <f>'PR-RAS'!E186</f>
        <v>31925.74</v>
      </c>
      <c r="E182" s="1">
        <v>0</v>
      </c>
      <c r="F182" s="1">
        <v>0</v>
      </c>
      <c r="G182" s="2">
        <f t="shared" si="0"/>
        <v>15425.920480000001</v>
      </c>
      <c r="H182" s="2">
        <f t="shared" si="1"/>
        <v>0.65999999999985448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21281.73</v>
      </c>
      <c r="D183" s="1">
        <f>'PR-RAS'!E187</f>
        <v>31092.52</v>
      </c>
      <c r="E183" s="1">
        <v>0</v>
      </c>
      <c r="F183" s="1">
        <v>0</v>
      </c>
      <c r="G183" s="2">
        <f t="shared" si="0"/>
        <v>15190.952140000001</v>
      </c>
      <c r="H183" s="2">
        <f t="shared" si="1"/>
        <v>0.75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107165.04000000001</v>
      </c>
      <c r="D184" s="1">
        <f>'PR-RAS'!E188</f>
        <v>106346.84</v>
      </c>
      <c r="E184" s="1">
        <v>0</v>
      </c>
      <c r="F184" s="1">
        <v>0</v>
      </c>
      <c r="G184" s="2">
        <f t="shared" si="0"/>
        <v>58534.145759999992</v>
      </c>
      <c r="H184" s="2">
        <f t="shared" si="1"/>
        <v>0.20000000001164153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5533.28</v>
      </c>
      <c r="D186" s="1">
        <f>'PR-RAS'!E190</f>
        <v>10078.629999999999</v>
      </c>
      <c r="E186" s="1">
        <v>0</v>
      </c>
      <c r="F186" s="1">
        <v>0</v>
      </c>
      <c r="G186" s="2">
        <f t="shared" si="0"/>
        <v>4752.7498999999998</v>
      </c>
      <c r="H186" s="2">
        <f t="shared" si="1"/>
        <v>0.6500000000005457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41941.49</v>
      </c>
      <c r="D187" s="1">
        <f>'PR-RAS'!E191</f>
        <v>53815.06</v>
      </c>
      <c r="E187" s="1">
        <v>0</v>
      </c>
      <c r="F187" s="1">
        <v>0</v>
      </c>
      <c r="G187" s="2">
        <f t="shared" si="0"/>
        <v>27820.319459999999</v>
      </c>
      <c r="H187" s="2">
        <f t="shared" si="1"/>
        <v>0.54999999999563443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4387.17</v>
      </c>
      <c r="D188" s="1">
        <f>'PR-RAS'!E192</f>
        <v>3484.96</v>
      </c>
      <c r="E188" s="1">
        <v>0</v>
      </c>
      <c r="F188" s="1">
        <v>0</v>
      </c>
      <c r="G188" s="2">
        <f t="shared" si="0"/>
        <v>2123.77583</v>
      </c>
      <c r="H188" s="2">
        <f t="shared" si="1"/>
        <v>0.21000000000003638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5920.22</v>
      </c>
      <c r="D189" s="1">
        <f>'PR-RAS'!E193</f>
        <v>6848.5</v>
      </c>
      <c r="E189" s="1">
        <v>0</v>
      </c>
      <c r="F189" s="1">
        <v>0</v>
      </c>
      <c r="G189" s="2">
        <f t="shared" si="0"/>
        <v>3688.0373600000003</v>
      </c>
      <c r="H189" s="2">
        <f t="shared" si="1"/>
        <v>0.72000000000025466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4442.3</v>
      </c>
      <c r="D190" s="1">
        <f>'PR-RAS'!E194</f>
        <v>2070.9699999999998</v>
      </c>
      <c r="E190" s="1">
        <v>0</v>
      </c>
      <c r="F190" s="1">
        <v>0</v>
      </c>
      <c r="G190" s="2">
        <f t="shared" si="0"/>
        <v>1622.42136</v>
      </c>
      <c r="H190" s="2">
        <f t="shared" si="1"/>
        <v>0.33000000000038199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44940.58</v>
      </c>
      <c r="D191" s="1">
        <f>'PR-RAS'!E195</f>
        <v>30048.720000000001</v>
      </c>
      <c r="E191" s="1">
        <v>0</v>
      </c>
      <c r="F191" s="1">
        <v>0</v>
      </c>
      <c r="G191" s="2">
        <f t="shared" si="0"/>
        <v>19957.2238</v>
      </c>
      <c r="H191" s="2">
        <f t="shared" si="1"/>
        <v>0.69999999999708962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4955.38</v>
      </c>
      <c r="D192" s="1">
        <f>'PR-RAS'!E196</f>
        <v>3534.63</v>
      </c>
      <c r="E192" s="1">
        <v>0</v>
      </c>
      <c r="F192" s="1">
        <v>0</v>
      </c>
      <c r="G192" s="2">
        <f t="shared" si="0"/>
        <v>2296.70624</v>
      </c>
      <c r="H192" s="2">
        <f t="shared" si="1"/>
        <v>0.75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4955.38</v>
      </c>
      <c r="D206" s="1">
        <f>'PR-RAS'!E210</f>
        <v>3534.63</v>
      </c>
      <c r="E206" s="1">
        <v>0</v>
      </c>
      <c r="F206" s="1">
        <v>0</v>
      </c>
      <c r="G206" s="2">
        <f t="shared" si="0"/>
        <v>2465.0511999999999</v>
      </c>
      <c r="H206" s="2">
        <f t="shared" si="1"/>
        <v>0.75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3481.1</v>
      </c>
      <c r="D207" s="1">
        <f>'PR-RAS'!E211</f>
        <v>3451.16</v>
      </c>
      <c r="E207" s="1">
        <v>0</v>
      </c>
      <c r="F207" s="1">
        <v>0</v>
      </c>
      <c r="G207" s="2">
        <f t="shared" si="0"/>
        <v>2138.98452</v>
      </c>
      <c r="H207" s="2">
        <f t="shared" si="1"/>
        <v>0.25999999999976353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35.479999999999997</v>
      </c>
      <c r="D208" s="1">
        <f>'PR-RAS'!E212</f>
        <v>83.32</v>
      </c>
      <c r="E208" s="1">
        <v>0</v>
      </c>
      <c r="F208" s="1">
        <v>0</v>
      </c>
      <c r="G208" s="2">
        <f t="shared" si="0"/>
        <v>41.83883999999999</v>
      </c>
      <c r="H208" s="2">
        <f t="shared" si="1"/>
        <v>0.79999999999999005</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1438.8</v>
      </c>
      <c r="D209" s="1">
        <f>'PR-RAS'!E213</f>
        <v>0.15</v>
      </c>
      <c r="E209" s="1">
        <v>0</v>
      </c>
      <c r="F209" s="1">
        <v>0</v>
      </c>
      <c r="G209" s="2">
        <f t="shared" si="0"/>
        <v>299.33279999999996</v>
      </c>
      <c r="H209" s="2">
        <f t="shared" si="1"/>
        <v>0.3500000000000455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6529.12</v>
      </c>
      <c r="D211" s="1">
        <f>'PR-RAS'!E215</f>
        <v>0</v>
      </c>
      <c r="E211" s="1">
        <v>0</v>
      </c>
      <c r="F211" s="1">
        <v>0</v>
      </c>
      <c r="G211" s="2">
        <f t="shared" si="0"/>
        <v>1371.1152</v>
      </c>
      <c r="H211" s="2">
        <f t="shared" si="1"/>
        <v>0.11999999999989086</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6529.12</v>
      </c>
      <c r="D219" s="1">
        <f>'PR-RAS'!E223</f>
        <v>0</v>
      </c>
      <c r="E219" s="1">
        <v>0</v>
      </c>
      <c r="F219" s="1">
        <v>0</v>
      </c>
      <c r="G219" s="2">
        <f t="shared" si="0"/>
        <v>1423.34816</v>
      </c>
      <c r="H219" s="2">
        <f t="shared" si="1"/>
        <v>0.11999999999989086</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160703.73000000001</v>
      </c>
      <c r="D220" s="1">
        <f>'PR-RAS'!E224</f>
        <v>79926.720000000001</v>
      </c>
      <c r="E220" s="1">
        <v>0</v>
      </c>
      <c r="F220" s="1">
        <v>0</v>
      </c>
      <c r="G220" s="2">
        <f t="shared" si="0"/>
        <v>70202.020230000009</v>
      </c>
      <c r="H220" s="2">
        <f t="shared" si="1"/>
        <v>0.54999999998835847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100296</v>
      </c>
      <c r="D221" s="1">
        <f>'PR-RAS'!E225</f>
        <v>42691.91</v>
      </c>
      <c r="E221" s="1">
        <v>0</v>
      </c>
      <c r="F221" s="1">
        <v>0</v>
      </c>
      <c r="G221" s="2">
        <f t="shared" si="0"/>
        <v>40849.560400000002</v>
      </c>
      <c r="H221" s="2">
        <f t="shared" si="1"/>
        <v>8.999999999650754E-2</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100296</v>
      </c>
      <c r="D222" s="1">
        <f>'PR-RAS'!E226</f>
        <v>42691.91</v>
      </c>
      <c r="E222" s="1">
        <v>0</v>
      </c>
      <c r="F222" s="1">
        <v>0</v>
      </c>
      <c r="G222" s="2">
        <f t="shared" si="0"/>
        <v>41035.24022</v>
      </c>
      <c r="H222" s="2">
        <f t="shared" si="1"/>
        <v>8.999999999650754E-2</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21692</v>
      </c>
      <c r="D224" s="1">
        <f>'PR-RAS'!E228</f>
        <v>0</v>
      </c>
      <c r="E224" s="1">
        <v>0</v>
      </c>
      <c r="F224" s="1">
        <v>0</v>
      </c>
      <c r="G224" s="2">
        <f t="shared" si="0"/>
        <v>4837.3159999999998</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21692</v>
      </c>
      <c r="D225" s="1">
        <f>'PR-RAS'!E229</f>
        <v>0</v>
      </c>
      <c r="E225" s="1">
        <v>0</v>
      </c>
      <c r="F225" s="1">
        <v>0</v>
      </c>
      <c r="G225" s="2">
        <f t="shared" si="0"/>
        <v>4859.0079999999998</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38715.730000000003</v>
      </c>
      <c r="D243" s="1">
        <f>'PR-RAS'!E247</f>
        <v>37234.81</v>
      </c>
      <c r="E243" s="1">
        <v>0</v>
      </c>
      <c r="F243" s="1">
        <v>0</v>
      </c>
      <c r="G243" s="2">
        <f t="shared" si="0"/>
        <v>27390.8547</v>
      </c>
      <c r="H243" s="2">
        <f t="shared" si="1"/>
        <v>0.45999999999912689</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27652.38</v>
      </c>
      <c r="D244" s="1">
        <f>'PR-RAS'!E248</f>
        <v>27433.87</v>
      </c>
      <c r="E244" s="1">
        <v>0</v>
      </c>
      <c r="F244" s="1">
        <v>0</v>
      </c>
      <c r="G244" s="2">
        <f t="shared" si="0"/>
        <v>20052.389159999999</v>
      </c>
      <c r="H244" s="2">
        <f t="shared" si="1"/>
        <v>0.51000000000203727</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11063.35</v>
      </c>
      <c r="D246" s="1">
        <f>'PR-RAS'!E250</f>
        <v>9800.94</v>
      </c>
      <c r="E246" s="1">
        <v>0</v>
      </c>
      <c r="F246" s="1">
        <v>0</v>
      </c>
      <c r="G246" s="2">
        <f t="shared" si="0"/>
        <v>7512.9813500000009</v>
      </c>
      <c r="H246" s="2">
        <f t="shared" si="1"/>
        <v>0.40999999999985448</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55130</v>
      </c>
      <c r="E248" s="1">
        <v>0</v>
      </c>
      <c r="F248" s="1">
        <v>0</v>
      </c>
      <c r="G248" s="2">
        <f t="shared" si="0"/>
        <v>27234.22</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55130</v>
      </c>
      <c r="E255" s="1">
        <v>0</v>
      </c>
      <c r="F255" s="1">
        <v>0</v>
      </c>
      <c r="G255" s="2">
        <f t="shared" si="0"/>
        <v>28006.04</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55130</v>
      </c>
      <c r="E256" s="1">
        <v>0</v>
      </c>
      <c r="F256" s="1">
        <v>0</v>
      </c>
      <c r="G256" s="2">
        <f t="shared" si="0"/>
        <v>28116.3</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2273.36</v>
      </c>
      <c r="D259" s="1">
        <f>'PR-RAS'!E263</f>
        <v>300</v>
      </c>
      <c r="E259" s="1">
        <v>0</v>
      </c>
      <c r="F259" s="1">
        <v>0</v>
      </c>
      <c r="G259" s="2">
        <f t="shared" si="0"/>
        <v>741.32688000000007</v>
      </c>
      <c r="H259" s="2">
        <f t="shared" si="1"/>
        <v>0.36000000000012733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300</v>
      </c>
      <c r="E260" s="1">
        <v>0</v>
      </c>
      <c r="F260" s="1">
        <v>0</v>
      </c>
      <c r="G260" s="2">
        <f t="shared" si="0"/>
        <v>155.4</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300</v>
      </c>
      <c r="E261" s="1">
        <v>0</v>
      </c>
      <c r="F261" s="1">
        <v>0</v>
      </c>
      <c r="G261" s="2">
        <f t="shared" si="0"/>
        <v>156</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2273.36</v>
      </c>
      <c r="D269" s="1">
        <f>'PR-RAS'!E273</f>
        <v>0</v>
      </c>
      <c r="E269" s="1">
        <v>0</v>
      </c>
      <c r="F269" s="1">
        <v>0</v>
      </c>
      <c r="G269" s="2">
        <f t="shared" si="8"/>
        <v>609.26048000000003</v>
      </c>
      <c r="H269" s="2">
        <f t="shared" si="9"/>
        <v>0.36000000000012733</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926.69</v>
      </c>
      <c r="D270" s="1">
        <f>'PR-RAS'!E274</f>
        <v>0</v>
      </c>
      <c r="E270" s="1">
        <v>0</v>
      </c>
      <c r="F270" s="1">
        <v>0</v>
      </c>
      <c r="G270" s="2">
        <f t="shared" si="8"/>
        <v>249.27961000000002</v>
      </c>
      <c r="H270" s="2">
        <f t="shared" si="9"/>
        <v>0.30999999999994543</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1346.67</v>
      </c>
      <c r="D274" s="1">
        <f>'PR-RAS'!E278</f>
        <v>0</v>
      </c>
      <c r="E274" s="1">
        <v>0</v>
      </c>
      <c r="F274" s="1">
        <v>0</v>
      </c>
      <c r="G274" s="2">
        <f t="shared" si="8"/>
        <v>367.64091000000002</v>
      </c>
      <c r="H274" s="2">
        <f t="shared" si="9"/>
        <v>0.32999999999992724</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8141653.0000000009</v>
      </c>
      <c r="D285" s="1">
        <f>'PR-RAS'!E289</f>
        <v>9571837.8900000006</v>
      </c>
      <c r="E285" s="1">
        <v>0</v>
      </c>
      <c r="F285" s="1">
        <v>0</v>
      </c>
      <c r="G285" s="2">
        <f t="shared" si="8"/>
        <v>7749033.3735199999</v>
      </c>
      <c r="H285" s="2">
        <f t="shared" si="9"/>
        <v>0.11000000033527613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181829.98999999836</v>
      </c>
      <c r="D286" s="1">
        <f>'PR-RAS'!E290</f>
        <v>167691.01999999955</v>
      </c>
      <c r="E286" s="1">
        <v>0</v>
      </c>
      <c r="F286" s="1">
        <v>0</v>
      </c>
      <c r="G286" s="2">
        <f t="shared" si="8"/>
        <v>147405.42854999925</v>
      </c>
      <c r="H286" s="2">
        <f t="shared" si="9"/>
        <v>3.0000001192092896E-2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2785345.74</v>
      </c>
      <c r="D288" s="1">
        <f>'PR-RAS'!E292</f>
        <v>2555076.42</v>
      </c>
      <c r="E288" s="1">
        <v>0</v>
      </c>
      <c r="F288" s="1">
        <v>0</v>
      </c>
      <c r="G288" s="2">
        <f t="shared" si="8"/>
        <v>2266008.09246</v>
      </c>
      <c r="H288" s="2">
        <f t="shared" si="9"/>
        <v>0.67999999970197678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17369.62</v>
      </c>
      <c r="D290" s="1">
        <f>'PR-RAS'!E294</f>
        <v>13832.31</v>
      </c>
      <c r="E290" s="1">
        <v>0</v>
      </c>
      <c r="F290" s="1">
        <v>0</v>
      </c>
      <c r="G290" s="2">
        <f t="shared" si="8"/>
        <v>13014.895359999999</v>
      </c>
      <c r="H290" s="2">
        <f t="shared" si="9"/>
        <v>0.69000000000050932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13402.75</v>
      </c>
      <c r="D291" s="1">
        <f>'PR-RAS'!E295</f>
        <v>6414.69</v>
      </c>
      <c r="E291" s="1">
        <v>0</v>
      </c>
      <c r="F291" s="1">
        <v>0</v>
      </c>
      <c r="G291" s="2">
        <f t="shared" si="8"/>
        <v>7607.3176999999987</v>
      </c>
      <c r="H291" s="2">
        <f t="shared" si="9"/>
        <v>0.56000000000040018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90000</v>
      </c>
      <c r="E293" s="1">
        <v>0</v>
      </c>
      <c r="F293" s="1">
        <v>0</v>
      </c>
      <c r="G293" s="2">
        <f t="shared" si="8"/>
        <v>52560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90000</v>
      </c>
      <c r="E306" s="1">
        <v>0</v>
      </c>
      <c r="F306" s="1">
        <v>0</v>
      </c>
      <c r="G306" s="2">
        <f t="shared" si="8"/>
        <v>54900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90000</v>
      </c>
      <c r="E307" s="1">
        <v>0</v>
      </c>
      <c r="F307" s="1">
        <v>0</v>
      </c>
      <c r="G307" s="2">
        <f t="shared" si="8"/>
        <v>55080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90000</v>
      </c>
      <c r="E308" s="1">
        <v>0</v>
      </c>
      <c r="F308" s="1">
        <v>0</v>
      </c>
      <c r="G308" s="2">
        <f t="shared" si="8"/>
        <v>55260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387558.81</v>
      </c>
      <c r="D345" s="1">
        <f>'PR-RAS'!E350</f>
        <v>470788.69</v>
      </c>
      <c r="E345" s="1">
        <v>0</v>
      </c>
      <c r="F345" s="1">
        <v>0</v>
      </c>
      <c r="G345" s="2">
        <f t="shared" si="8"/>
        <v>457222.84935999993</v>
      </c>
      <c r="H345" s="2">
        <f t="shared" si="9"/>
        <v>0.5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387558.81</v>
      </c>
      <c r="D358" s="1">
        <f>'PR-RAS'!E363</f>
        <v>470788.69</v>
      </c>
      <c r="E358" s="1">
        <v>0</v>
      </c>
      <c r="F358" s="1">
        <v>0</v>
      </c>
      <c r="G358" s="2">
        <f t="shared" si="8"/>
        <v>474501.61982999998</v>
      </c>
      <c r="H358" s="2">
        <f t="shared" si="9"/>
        <v>0.5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381043.56</v>
      </c>
      <c r="D364" s="1">
        <f>'PR-RAS'!E369</f>
        <v>447718.69</v>
      </c>
      <c r="E364" s="1">
        <v>0</v>
      </c>
      <c r="F364" s="1">
        <v>0</v>
      </c>
      <c r="G364" s="2">
        <f t="shared" si="8"/>
        <v>463362.58121999999</v>
      </c>
      <c r="H364" s="2">
        <f t="shared" si="9"/>
        <v>0.75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158510.35</v>
      </c>
      <c r="D365" s="1">
        <f>'PR-RAS'!E370</f>
        <v>214521.64</v>
      </c>
      <c r="E365" s="1">
        <v>0</v>
      </c>
      <c r="F365" s="1">
        <v>0</v>
      </c>
      <c r="G365" s="2">
        <f t="shared" si="8"/>
        <v>213869.52132</v>
      </c>
      <c r="H365" s="2">
        <f t="shared" si="9"/>
        <v>0.70999999999185093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4892.38</v>
      </c>
      <c r="D366" s="1">
        <f>'PR-RAS'!E371</f>
        <v>2930.75</v>
      </c>
      <c r="E366" s="1">
        <v>0</v>
      </c>
      <c r="F366" s="1">
        <v>0</v>
      </c>
      <c r="G366" s="2">
        <f t="shared" si="8"/>
        <v>3925.1662000000001</v>
      </c>
      <c r="H366" s="2">
        <f t="shared" si="9"/>
        <v>0.63000000000010914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10790</v>
      </c>
      <c r="D367" s="1">
        <f>'PR-RAS'!E372</f>
        <v>14063.75</v>
      </c>
      <c r="E367" s="1">
        <v>0</v>
      </c>
      <c r="F367" s="1">
        <v>0</v>
      </c>
      <c r="G367" s="2">
        <f t="shared" si="8"/>
        <v>14243.805</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185551.85</v>
      </c>
      <c r="D368" s="1">
        <f>'PR-RAS'!E373</f>
        <v>200737.55</v>
      </c>
      <c r="E368" s="1">
        <v>0</v>
      </c>
      <c r="F368" s="1">
        <v>0</v>
      </c>
      <c r="G368" s="2">
        <f t="shared" si="8"/>
        <v>215438.89064999999</v>
      </c>
      <c r="H368" s="2">
        <f t="shared" si="9"/>
        <v>0.60000000000582077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21298.98</v>
      </c>
      <c r="D371" s="1">
        <f>'PR-RAS'!E376</f>
        <v>15465</v>
      </c>
      <c r="E371" s="1">
        <v>0</v>
      </c>
      <c r="F371" s="1">
        <v>0</v>
      </c>
      <c r="G371" s="2">
        <f t="shared" si="8"/>
        <v>19324.722599999997</v>
      </c>
      <c r="H371" s="2">
        <f t="shared" si="9"/>
        <v>2.0000000000436557E-2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6515.25</v>
      </c>
      <c r="D378" s="1">
        <f>'PR-RAS'!E383</f>
        <v>5256.33</v>
      </c>
      <c r="E378" s="1">
        <v>0</v>
      </c>
      <c r="F378" s="1">
        <v>0</v>
      </c>
      <c r="G378" s="2">
        <f t="shared" si="8"/>
        <v>6419.52207</v>
      </c>
      <c r="H378" s="2">
        <f t="shared" si="9"/>
        <v>0.57999999999992724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6515.25</v>
      </c>
      <c r="D379" s="1">
        <f>'PR-RAS'!E384</f>
        <v>5256.33</v>
      </c>
      <c r="E379" s="1">
        <v>0</v>
      </c>
      <c r="F379" s="1">
        <v>0</v>
      </c>
      <c r="G379" s="2">
        <f t="shared" si="8"/>
        <v>6436.5499799999998</v>
      </c>
      <c r="H379" s="2">
        <f t="shared" si="9"/>
        <v>0.57999999999992724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17813.669999999998</v>
      </c>
      <c r="E386" s="1">
        <v>0</v>
      </c>
      <c r="F386" s="1">
        <v>0</v>
      </c>
      <c r="G386" s="2">
        <f t="shared" si="8"/>
        <v>13716.525899999999</v>
      </c>
      <c r="H386" s="2">
        <f t="shared" si="9"/>
        <v>0.33000000000174623</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17813.669999999998</v>
      </c>
      <c r="E388" s="1">
        <v>0</v>
      </c>
      <c r="F388" s="1">
        <v>0</v>
      </c>
      <c r="G388" s="2">
        <f t="shared" si="8"/>
        <v>13787.780579999999</v>
      </c>
      <c r="H388" s="2">
        <f t="shared" si="9"/>
        <v>0.33000000000174623</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387558.81</v>
      </c>
      <c r="D403" s="1">
        <f>'PR-RAS'!E408</f>
        <v>380788.69</v>
      </c>
      <c r="E403" s="1">
        <v>0</v>
      </c>
      <c r="F403" s="1">
        <v>0</v>
      </c>
      <c r="G403" s="2">
        <f t="shared" si="8"/>
        <v>461952.74838</v>
      </c>
      <c r="H403" s="2">
        <f t="shared" si="9"/>
        <v>0.5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8323482.9899999993</v>
      </c>
      <c r="D407" s="1">
        <f>'PR-RAS'!E412</f>
        <v>9829528.9100000001</v>
      </c>
      <c r="E407" s="1">
        <v>0</v>
      </c>
      <c r="F407" s="1">
        <v>0</v>
      </c>
      <c r="G407" s="2">
        <f t="shared" si="8"/>
        <v>11360911.56886</v>
      </c>
      <c r="H407" s="2">
        <f t="shared" si="9"/>
        <v>0.10000000055879354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8529211.8100000005</v>
      </c>
      <c r="D408" s="1">
        <f>'PR-RAS'!E413</f>
        <v>10042626.58</v>
      </c>
      <c r="E408" s="1">
        <v>0</v>
      </c>
      <c r="F408" s="1">
        <v>0</v>
      </c>
      <c r="G408" s="2">
        <f t="shared" si="8"/>
        <v>11646087.242789999</v>
      </c>
      <c r="H408" s="2">
        <f t="shared" si="9"/>
        <v>0.60999999940395355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205728.82000000123</v>
      </c>
      <c r="D410" s="1">
        <f>'PR-RAS'!E415</f>
        <v>213097.66999999993</v>
      </c>
      <c r="E410" s="1">
        <v>0</v>
      </c>
      <c r="F410" s="1">
        <v>0</v>
      </c>
      <c r="G410" s="2">
        <f t="shared" si="8"/>
        <v>258456.98144000044</v>
      </c>
      <c r="H410" s="2">
        <f t="shared" si="9"/>
        <v>0.50999999884516001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2785345.74</v>
      </c>
      <c r="D411" s="1">
        <f>'PR-RAS'!E416</f>
        <v>2555076.42</v>
      </c>
      <c r="E411" s="1">
        <v>0</v>
      </c>
      <c r="F411" s="1">
        <v>0</v>
      </c>
      <c r="G411" s="2">
        <f t="shared" si="8"/>
        <v>3237154.4177999999</v>
      </c>
      <c r="H411" s="2">
        <f t="shared" si="9"/>
        <v>0.67999999970197678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17369.62</v>
      </c>
      <c r="D413" s="1">
        <f>'PR-RAS'!E418</f>
        <v>13832.31</v>
      </c>
      <c r="E413" s="1">
        <v>0</v>
      </c>
      <c r="F413" s="1">
        <v>0</v>
      </c>
      <c r="G413" s="2">
        <f t="shared" si="8"/>
        <v>18554.106879999999</v>
      </c>
      <c r="H413" s="2">
        <f t="shared" si="9"/>
        <v>0.69000000000050932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8323482.9899999993</v>
      </c>
      <c r="D633" s="1">
        <f>'PR-RAS'!E639</f>
        <v>9829528.9100000001</v>
      </c>
      <c r="E633" s="1">
        <v>0</v>
      </c>
      <c r="F633" s="1">
        <v>0</v>
      </c>
      <c r="G633" s="2">
        <f t="shared" si="10"/>
        <v>17684965.791919999</v>
      </c>
      <c r="H633" s="2">
        <f t="shared" si="11"/>
        <v>0.10000000055879354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8529211.8100000005</v>
      </c>
      <c r="D634" s="1">
        <f>'PR-RAS'!E640</f>
        <v>10042626.58</v>
      </c>
      <c r="E634" s="1">
        <v>0</v>
      </c>
      <c r="F634" s="1">
        <v>0</v>
      </c>
      <c r="G634" s="2">
        <f t="shared" si="10"/>
        <v>18112956.32601</v>
      </c>
      <c r="H634" s="2">
        <f t="shared" si="11"/>
        <v>0.60999999940395355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205728.82000000123</v>
      </c>
      <c r="D636" s="1">
        <f>'PR-RAS'!E642</f>
        <v>213097.66999999993</v>
      </c>
      <c r="E636" s="1">
        <v>0</v>
      </c>
      <c r="F636" s="1">
        <v>0</v>
      </c>
      <c r="G636" s="2">
        <f t="shared" si="10"/>
        <v>401271.84160000068</v>
      </c>
      <c r="H636" s="2">
        <f t="shared" si="11"/>
        <v>0.50999999884516001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2785345.74</v>
      </c>
      <c r="D637" s="1">
        <f>'PR-RAS'!E643</f>
        <v>2555076.42</v>
      </c>
      <c r="E637" s="1">
        <v>0</v>
      </c>
      <c r="F637" s="1">
        <v>0</v>
      </c>
      <c r="G637" s="2">
        <f t="shared" si="10"/>
        <v>5021537.0968800001</v>
      </c>
      <c r="H637" s="2">
        <f t="shared" si="11"/>
        <v>0.67999999970197678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2579616.919999999</v>
      </c>
      <c r="D639" s="1">
        <f>'PR-RAS'!E645</f>
        <v>2341978.75</v>
      </c>
      <c r="E639" s="1">
        <v>0</v>
      </c>
      <c r="F639" s="1">
        <v>0</v>
      </c>
      <c r="G639" s="2">
        <f t="shared" si="10"/>
        <v>4634160.4799599992</v>
      </c>
      <c r="H639" s="2">
        <f t="shared" si="11"/>
        <v>0.33000000100582838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531375.5</v>
      </c>
      <c r="D641" s="1">
        <f>'PR-RAS'!E647</f>
        <v>680141.49</v>
      </c>
      <c r="E641" s="1">
        <v>0</v>
      </c>
      <c r="F641" s="1">
        <v>0</v>
      </c>
      <c r="G641" s="2">
        <f t="shared" si="10"/>
        <v>1210661.4272</v>
      </c>
      <c r="H641" s="2">
        <f t="shared" si="11"/>
        <v>0.98999999999068677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3313556.14</v>
      </c>
      <c r="D642" s="1">
        <f>'PR-RAS'!E649</f>
        <v>3047667.7</v>
      </c>
      <c r="E642" s="1">
        <v>0</v>
      </c>
      <c r="F642" s="1">
        <v>0</v>
      </c>
      <c r="G642" s="2">
        <f t="shared" si="10"/>
        <v>6031099.477140001</v>
      </c>
      <c r="H642" s="2">
        <f t="shared" si="11"/>
        <v>0.43999999994412065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5175998.08</v>
      </c>
      <c r="D643" s="1">
        <f>'PR-RAS'!E650</f>
        <v>5464380.9100000001</v>
      </c>
      <c r="E643" s="1">
        <v>0</v>
      </c>
      <c r="F643" s="1">
        <v>0</v>
      </c>
      <c r="G643" s="2">
        <f t="shared" si="10"/>
        <v>10339255.855800001</v>
      </c>
      <c r="H643" s="2">
        <f t="shared" si="11"/>
        <v>0.16999999992549419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5441886.5199999996</v>
      </c>
      <c r="D644" s="1">
        <f>'PR-RAS'!E651</f>
        <v>5667501.6399999997</v>
      </c>
      <c r="E644" s="1">
        <v>0</v>
      </c>
      <c r="F644" s="1">
        <v>0</v>
      </c>
      <c r="G644" s="2">
        <f t="shared" si="10"/>
        <v>10787540.1414</v>
      </c>
      <c r="H644" s="2">
        <f t="shared" si="11"/>
        <v>0.84000000078231096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3047667.7000000011</v>
      </c>
      <c r="D645" s="1">
        <f>'PR-RAS'!E652</f>
        <v>2844546.9699999997</v>
      </c>
      <c r="E645" s="1">
        <v>0</v>
      </c>
      <c r="F645" s="1">
        <v>0</v>
      </c>
      <c r="G645" s="2">
        <f t="shared" si="10"/>
        <v>5626474.4961600006</v>
      </c>
      <c r="H645" s="2">
        <f t="shared" si="11"/>
        <v>0.32999999914318323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194</v>
      </c>
      <c r="D647" s="1">
        <f>'PR-RAS'!E654</f>
        <v>198</v>
      </c>
      <c r="E647" s="1">
        <v>0</v>
      </c>
      <c r="F647" s="1">
        <v>0</v>
      </c>
      <c r="G647" s="2">
        <f t="shared" si="10"/>
        <v>381.14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186</v>
      </c>
      <c r="D649" s="1">
        <f>'PR-RAS'!E656</f>
        <v>188</v>
      </c>
      <c r="E649" s="1">
        <v>0</v>
      </c>
      <c r="F649" s="1">
        <v>0</v>
      </c>
      <c r="G649" s="2">
        <f t="shared" si="10"/>
        <v>364.17599999999999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5275.73</v>
      </c>
      <c r="D663" s="1">
        <f>'PR-RAS'!E670</f>
        <v>31669.46</v>
      </c>
      <c r="E663" s="1">
        <v>0</v>
      </c>
      <c r="F663" s="1">
        <v>0</v>
      </c>
      <c r="G663" s="2">
        <f t="shared" si="10"/>
        <v>45422.898300000001</v>
      </c>
      <c r="H663" s="2">
        <f t="shared" si="11"/>
        <v>0.72999999999956344</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11236</v>
      </c>
      <c r="E689" s="1">
        <v>0</v>
      </c>
      <c r="F689" s="1">
        <v>0</v>
      </c>
      <c r="G689" s="2">
        <f t="shared" si="10"/>
        <v>15460.735999999999</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594928.64000000001</v>
      </c>
      <c r="D703" s="1">
        <f>'PR-RAS'!E710</f>
        <v>548584.11</v>
      </c>
      <c r="E703" s="1">
        <v>0</v>
      </c>
      <c r="F703" s="1">
        <v>0</v>
      </c>
      <c r="G703" s="2">
        <f t="shared" si="10"/>
        <v>1187851.9957199998</v>
      </c>
      <c r="H703" s="2">
        <f t="shared" si="11"/>
        <v>0.46999999997206032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1580.35</v>
      </c>
      <c r="E705" s="1">
        <v>0</v>
      </c>
      <c r="F705" s="1">
        <v>0</v>
      </c>
      <c r="G705" s="2">
        <f t="shared" si="10"/>
        <v>2225.1327999999999</v>
      </c>
      <c r="H705" s="2">
        <f t="shared" si="11"/>
        <v>0.34999999999990905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10621.9</v>
      </c>
      <c r="D709" s="1">
        <f>'PR-RAS'!E716</f>
        <v>2327.7199999999998</v>
      </c>
      <c r="E709" s="1">
        <v>0</v>
      </c>
      <c r="F709" s="1">
        <v>0</v>
      </c>
      <c r="G709" s="2">
        <f t="shared" si="10"/>
        <v>10816.35672</v>
      </c>
      <c r="H709" s="2">
        <f t="shared" si="11"/>
        <v>0.38000000000056389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5863.35</v>
      </c>
      <c r="D710" s="1">
        <f>'PR-RAS'!E717</f>
        <v>3972.96</v>
      </c>
      <c r="E710" s="1">
        <v>0</v>
      </c>
      <c r="F710" s="1">
        <v>0</v>
      </c>
      <c r="G710" s="2">
        <f t="shared" si="10"/>
        <v>9790.7724299999991</v>
      </c>
      <c r="H710" s="2">
        <f t="shared" si="11"/>
        <v>0.39000000000032742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155593.94</v>
      </c>
      <c r="D711" s="1">
        <f>'PR-RAS'!E718</f>
        <v>152623.26999999999</v>
      </c>
      <c r="E711" s="1">
        <v>0</v>
      </c>
      <c r="F711" s="1">
        <v>0</v>
      </c>
      <c r="G711" s="2">
        <f t="shared" si="10"/>
        <v>327196.74079999997</v>
      </c>
      <c r="H711" s="2">
        <f t="shared" si="11"/>
        <v>0.32999999998719431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11169.81</v>
      </c>
      <c r="D713" s="1">
        <f>'PR-RAS'!E720</f>
        <v>12276.14</v>
      </c>
      <c r="E713" s="1">
        <v>0</v>
      </c>
      <c r="F713" s="1">
        <v>0</v>
      </c>
      <c r="G713" s="2">
        <f t="shared" si="10"/>
        <v>25434.128079999995</v>
      </c>
      <c r="H713" s="2">
        <f t="shared" si="11"/>
        <v>0.32999999999992724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142556.63</v>
      </c>
      <c r="D714" s="1">
        <f>'PR-RAS'!E721</f>
        <v>153406.47</v>
      </c>
      <c r="E714" s="1">
        <v>0</v>
      </c>
      <c r="F714" s="1">
        <v>0</v>
      </c>
      <c r="G714" s="2">
        <f t="shared" si="10"/>
        <v>320400.50341</v>
      </c>
      <c r="H714" s="2">
        <f t="shared" si="11"/>
        <v>0.83999999999650754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152150.60999999999</v>
      </c>
      <c r="D715" s="1">
        <f>'PR-RAS'!E722</f>
        <v>139815.03</v>
      </c>
      <c r="E715" s="1">
        <v>0</v>
      </c>
      <c r="F715" s="1">
        <v>0</v>
      </c>
      <c r="G715" s="2">
        <f t="shared" si="10"/>
        <v>308291.39837999997</v>
      </c>
      <c r="H715" s="2">
        <f t="shared" si="11"/>
        <v>0.42000000001280569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18938.68</v>
      </c>
      <c r="D716" s="1">
        <f>'PR-RAS'!E723</f>
        <v>25912.639999999999</v>
      </c>
      <c r="E716" s="1">
        <v>0</v>
      </c>
      <c r="F716" s="1">
        <v>0</v>
      </c>
      <c r="G716" s="2">
        <f t="shared" si="10"/>
        <v>50596.23139999999</v>
      </c>
      <c r="H716" s="2">
        <f t="shared" si="11"/>
        <v>0.68000000000029104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55130</v>
      </c>
      <c r="E812" s="1">
        <v>0</v>
      </c>
      <c r="F812" s="1">
        <v>0</v>
      </c>
      <c r="G812" s="2">
        <f t="shared" si="18"/>
        <v>89420.86</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8920064.5999999996</v>
      </c>
      <c r="D984" s="6">
        <f>BILANCA!E6</f>
        <v>8670403.4199999999</v>
      </c>
      <c r="E984" s="6">
        <v>0</v>
      </c>
      <c r="F984" s="6">
        <v>0</v>
      </c>
      <c r="G984" s="7">
        <f t="shared" ref="G984:G1241" si="22">B984/1000*C984+B984/500*D984</f>
        <v>26260.871440000003</v>
      </c>
      <c r="H984" s="7">
        <f t="shared" si="19"/>
        <v>0.82000000029802322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5272736.62</v>
      </c>
      <c r="D985" s="1">
        <f>BILANCA!E7</f>
        <v>5114774.59</v>
      </c>
      <c r="E985" s="1">
        <v>0</v>
      </c>
      <c r="F985" s="1">
        <v>0</v>
      </c>
      <c r="G985" s="2">
        <f t="shared" si="22"/>
        <v>31004.571600000003</v>
      </c>
      <c r="H985" s="2">
        <f t="shared" si="19"/>
        <v>0.7900000000372529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243478.18</v>
      </c>
      <c r="D986" s="1">
        <f>BILANCA!E8</f>
        <v>227855</v>
      </c>
      <c r="E986" s="1">
        <v>0</v>
      </c>
      <c r="F986" s="1">
        <v>0</v>
      </c>
      <c r="G986" s="2">
        <f t="shared" si="22"/>
        <v>2097.5645400000003</v>
      </c>
      <c r="H986" s="2">
        <f t="shared" si="19"/>
        <v>0.17999999999301508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243478.18</v>
      </c>
      <c r="D988" s="1">
        <f>BILANCA!E10</f>
        <v>243478.18</v>
      </c>
      <c r="E988" s="1">
        <v>0</v>
      </c>
      <c r="F988" s="1">
        <v>0</v>
      </c>
      <c r="G988" s="2">
        <f t="shared" si="22"/>
        <v>3652.1727000000001</v>
      </c>
      <c r="H988" s="2">
        <f t="shared" si="19"/>
        <v>0.35999999998603016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15623.18</v>
      </c>
      <c r="E989" s="1">
        <v>0</v>
      </c>
      <c r="F989" s="1">
        <v>0</v>
      </c>
      <c r="G989" s="2">
        <f t="shared" si="22"/>
        <v>187.47816</v>
      </c>
      <c r="H989" s="2">
        <f t="shared" si="19"/>
        <v>0.18000000000029104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5029258.4400000004</v>
      </c>
      <c r="D990" s="1">
        <f>BILANCA!E12</f>
        <v>4886919.59</v>
      </c>
      <c r="E990" s="1">
        <v>0</v>
      </c>
      <c r="F990" s="1">
        <v>0</v>
      </c>
      <c r="G990" s="2">
        <f t="shared" si="22"/>
        <v>103621.68334</v>
      </c>
      <c r="H990" s="2">
        <f t="shared" si="19"/>
        <v>0.85000000055879354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3610249.0799999996</v>
      </c>
      <c r="D991" s="1">
        <f>BILANCA!E13</f>
        <v>3471361.05</v>
      </c>
      <c r="E991" s="1">
        <v>0</v>
      </c>
      <c r="F991" s="1">
        <v>0</v>
      </c>
      <c r="G991" s="2">
        <f t="shared" si="22"/>
        <v>84423.769440000004</v>
      </c>
      <c r="H991" s="2">
        <f t="shared" si="19"/>
        <v>0.12999999942258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57900</v>
      </c>
      <c r="D992" s="1">
        <f>BILANCA!E14</f>
        <v>0</v>
      </c>
      <c r="E992" s="1">
        <v>0</v>
      </c>
      <c r="F992" s="1">
        <v>0</v>
      </c>
      <c r="G992" s="2">
        <f t="shared" si="22"/>
        <v>521.09999999999991</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6479043.3899999997</v>
      </c>
      <c r="D993" s="1">
        <f>BILANCA!E15</f>
        <v>6479043.3899999997</v>
      </c>
      <c r="E993" s="1">
        <v>0</v>
      </c>
      <c r="F993" s="1">
        <v>0</v>
      </c>
      <c r="G993" s="2">
        <f t="shared" si="22"/>
        <v>194371.30169999998</v>
      </c>
      <c r="H993" s="2">
        <f t="shared" si="19"/>
        <v>0.77999999932944775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2926694.31</v>
      </c>
      <c r="D996" s="1">
        <f>BILANCA!E18</f>
        <v>3007682.34</v>
      </c>
      <c r="E996" s="1">
        <v>0</v>
      </c>
      <c r="F996" s="1">
        <v>0</v>
      </c>
      <c r="G996" s="2">
        <f t="shared" si="22"/>
        <v>116246.76686999999</v>
      </c>
      <c r="H996" s="2">
        <f t="shared" si="19"/>
        <v>0.64999999990686774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1076622.3200000003</v>
      </c>
      <c r="D997" s="1">
        <f>BILANCA!E19</f>
        <v>1064956.6299999999</v>
      </c>
      <c r="E997" s="1">
        <v>0</v>
      </c>
      <c r="F997" s="1">
        <v>0</v>
      </c>
      <c r="G997" s="2">
        <f t="shared" si="22"/>
        <v>44891.498120000004</v>
      </c>
      <c r="H997" s="2">
        <f t="shared" si="19"/>
        <v>0.69000000040978193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2485483.02</v>
      </c>
      <c r="D998" s="1">
        <f>BILANCA!E20</f>
        <v>2603940.65</v>
      </c>
      <c r="E998" s="1">
        <v>0</v>
      </c>
      <c r="F998" s="1">
        <v>0</v>
      </c>
      <c r="G998" s="2">
        <f t="shared" si="22"/>
        <v>115400.46479999999</v>
      </c>
      <c r="H998" s="2">
        <f t="shared" si="19"/>
        <v>0.37000000011175871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259434.75</v>
      </c>
      <c r="D999" s="1">
        <f>BILANCA!E21</f>
        <v>261774.06</v>
      </c>
      <c r="E999" s="1">
        <v>0</v>
      </c>
      <c r="F999" s="1">
        <v>0</v>
      </c>
      <c r="G999" s="2">
        <f t="shared" si="22"/>
        <v>12527.725920000001</v>
      </c>
      <c r="H999" s="2">
        <f t="shared" si="19"/>
        <v>0.30999999999767169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245513.68</v>
      </c>
      <c r="D1000" s="1">
        <f>BILANCA!E22</f>
        <v>234997.06</v>
      </c>
      <c r="E1000" s="1">
        <v>0</v>
      </c>
      <c r="F1000" s="1">
        <v>0</v>
      </c>
      <c r="G1000" s="2">
        <f t="shared" si="22"/>
        <v>12163.632600000001</v>
      </c>
      <c r="H1000" s="2">
        <f t="shared" si="19"/>
        <v>0.38000000000465661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4123527.36</v>
      </c>
      <c r="D1001" s="1">
        <f>BILANCA!E23</f>
        <v>4292125.75</v>
      </c>
      <c r="E1001" s="1">
        <v>0</v>
      </c>
      <c r="F1001" s="1">
        <v>0</v>
      </c>
      <c r="G1001" s="2">
        <f t="shared" si="22"/>
        <v>228740.01947999999</v>
      </c>
      <c r="H1001" s="2">
        <f t="shared" si="19"/>
        <v>0.60999999986961484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98020.92</v>
      </c>
      <c r="D1004" s="1">
        <f>BILANCA!E26</f>
        <v>113362.32</v>
      </c>
      <c r="E1004" s="1">
        <v>0</v>
      </c>
      <c r="F1004" s="1">
        <v>0</v>
      </c>
      <c r="G1004" s="2">
        <f t="shared" si="22"/>
        <v>6819.6567599999998</v>
      </c>
      <c r="H1004" s="2">
        <f t="shared" si="19"/>
        <v>0.40000000000873115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6135357.4100000001</v>
      </c>
      <c r="D1006" s="1">
        <f>BILANCA!E28</f>
        <v>6441243.21</v>
      </c>
      <c r="E1006" s="1">
        <v>0</v>
      </c>
      <c r="F1006" s="1">
        <v>0</v>
      </c>
      <c r="G1006" s="2">
        <f t="shared" si="22"/>
        <v>437410.40808999998</v>
      </c>
      <c r="H1006" s="2">
        <f t="shared" si="19"/>
        <v>0.62000000011175871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1260.8699999999999</v>
      </c>
      <c r="D1007" s="1">
        <f>BILANCA!E29</f>
        <v>788.04</v>
      </c>
      <c r="E1007" s="1">
        <v>0</v>
      </c>
      <c r="F1007" s="1">
        <v>0</v>
      </c>
      <c r="G1007" s="2">
        <f t="shared" si="22"/>
        <v>68.086799999999997</v>
      </c>
      <c r="H1007" s="2">
        <f t="shared" si="19"/>
        <v>0.17000000000007276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1260.8699999999999</v>
      </c>
      <c r="D1010" s="1">
        <f>BILANCA!E32</f>
        <v>1260.8699999999999</v>
      </c>
      <c r="E1010" s="1">
        <v>0</v>
      </c>
      <c r="F1010" s="1">
        <v>0</v>
      </c>
      <c r="G1010" s="2">
        <f t="shared" si="22"/>
        <v>102.13047</v>
      </c>
      <c r="H1010" s="2">
        <f t="shared" si="19"/>
        <v>0.26000000000021828</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472.83</v>
      </c>
      <c r="E1012" s="1">
        <v>0</v>
      </c>
      <c r="F1012" s="1">
        <v>0</v>
      </c>
      <c r="G1012" s="2">
        <f t="shared" si="22"/>
        <v>27.424140000000001</v>
      </c>
      <c r="H1012" s="2">
        <f t="shared" si="19"/>
        <v>0.17000000000001592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316175.55</v>
      </c>
      <c r="D1013" s="1">
        <f>BILANCA!E35</f>
        <v>322945.88</v>
      </c>
      <c r="E1013" s="1">
        <v>0</v>
      </c>
      <c r="F1013" s="1">
        <v>0</v>
      </c>
      <c r="G1013" s="2">
        <f t="shared" si="22"/>
        <v>28862.0193</v>
      </c>
      <c r="H1013" s="2">
        <f t="shared" si="19"/>
        <v>0.57000000000698492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316175.55</v>
      </c>
      <c r="D1014" s="1">
        <f>BILANCA!E36</f>
        <v>322945.88</v>
      </c>
      <c r="E1014" s="1">
        <v>0</v>
      </c>
      <c r="F1014" s="1">
        <v>0</v>
      </c>
      <c r="G1014" s="2">
        <f t="shared" si="22"/>
        <v>29824.086609999998</v>
      </c>
      <c r="H1014" s="2">
        <f t="shared" si="19"/>
        <v>0.57000000000698492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24950.619999999995</v>
      </c>
      <c r="D1023" s="1">
        <f>BILANCA!E45</f>
        <v>26867.989999999991</v>
      </c>
      <c r="E1023" s="1">
        <v>0</v>
      </c>
      <c r="F1023" s="1">
        <v>0</v>
      </c>
      <c r="G1023" s="2">
        <f t="shared" si="22"/>
        <v>3147.463999999999</v>
      </c>
      <c r="H1023" s="2">
        <f t="shared" si="19"/>
        <v>0.39000000001396984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325795.86</v>
      </c>
      <c r="D1025" s="1">
        <f>BILANCA!E47</f>
        <v>337894.02</v>
      </c>
      <c r="E1025" s="1">
        <v>0</v>
      </c>
      <c r="F1025" s="1">
        <v>0</v>
      </c>
      <c r="G1025" s="2">
        <f t="shared" si="22"/>
        <v>42066.523800000003</v>
      </c>
      <c r="H1025" s="2">
        <f t="shared" si="19"/>
        <v>0.16000000003259629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300845.24</v>
      </c>
      <c r="D1028" s="1">
        <f>BILANCA!E50</f>
        <v>311026.03000000003</v>
      </c>
      <c r="E1028" s="1">
        <v>0</v>
      </c>
      <c r="F1028" s="1">
        <v>0</v>
      </c>
      <c r="G1028" s="2">
        <f t="shared" si="22"/>
        <v>41530.378499999999</v>
      </c>
      <c r="H1028" s="2">
        <f t="shared" si="19"/>
        <v>0.27000000001862645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67350.13</v>
      </c>
      <c r="D1032" s="1">
        <f>BILANCA!E54</f>
        <v>68573.259999999995</v>
      </c>
      <c r="E1032" s="1">
        <v>0</v>
      </c>
      <c r="F1032" s="1">
        <v>0</v>
      </c>
      <c r="G1032" s="2">
        <f t="shared" si="22"/>
        <v>10020.335849999999</v>
      </c>
      <c r="H1032" s="2">
        <f t="shared" si="19"/>
        <v>0.38999999999941792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67350.13</v>
      </c>
      <c r="D1033" s="1">
        <f>BILANCA!E55</f>
        <v>68573.259999999995</v>
      </c>
      <c r="E1033" s="1">
        <v>0</v>
      </c>
      <c r="F1033" s="1">
        <v>0</v>
      </c>
      <c r="G1033" s="2">
        <f t="shared" si="22"/>
        <v>10224.8325</v>
      </c>
      <c r="H1033" s="2">
        <f t="shared" si="19"/>
        <v>0.38999999999941792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3647327.98</v>
      </c>
      <c r="D1046" s="1">
        <f>BILANCA!E68</f>
        <v>3555628.83</v>
      </c>
      <c r="E1046" s="1">
        <v>0</v>
      </c>
      <c r="F1046" s="1">
        <v>0</v>
      </c>
      <c r="G1046" s="2">
        <f t="shared" si="22"/>
        <v>677790.89532000001</v>
      </c>
      <c r="H1046" s="2">
        <f t="shared" si="19"/>
        <v>0.18999999994412065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3047667.7</v>
      </c>
      <c r="D1047" s="1">
        <f>BILANCA!E69</f>
        <v>2844546.97</v>
      </c>
      <c r="E1047" s="1">
        <v>0</v>
      </c>
      <c r="F1047" s="1">
        <v>0</v>
      </c>
      <c r="G1047" s="2">
        <f t="shared" si="22"/>
        <v>559152.74496000004</v>
      </c>
      <c r="H1047" s="2">
        <f t="shared" si="19"/>
        <v>0.32999999960884452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3047667.7</v>
      </c>
      <c r="D1048" s="1">
        <f>BILANCA!E70</f>
        <v>2844546.97</v>
      </c>
      <c r="E1048" s="1">
        <v>0</v>
      </c>
      <c r="F1048" s="1">
        <v>0</v>
      </c>
      <c r="G1048" s="2">
        <f t="shared" si="22"/>
        <v>567889.50660000008</v>
      </c>
      <c r="H1048" s="2">
        <f t="shared" si="19"/>
        <v>0.32999999960884452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3047667.7</v>
      </c>
      <c r="D1050" s="1">
        <f>BILANCA!E72</f>
        <v>2844546.97</v>
      </c>
      <c r="E1050" s="1">
        <v>0</v>
      </c>
      <c r="F1050" s="1">
        <v>0</v>
      </c>
      <c r="G1050" s="2">
        <f t="shared" si="22"/>
        <v>585363.02988000005</v>
      </c>
      <c r="H1050" s="2">
        <f t="shared" si="19"/>
        <v>0.32999999960884452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49195.73</v>
      </c>
      <c r="D1056" s="1">
        <f>BILANCA!E78</f>
        <v>13836.27</v>
      </c>
      <c r="E1056" s="1">
        <v>0</v>
      </c>
      <c r="F1056" s="1">
        <v>0</v>
      </c>
      <c r="G1056" s="2">
        <f t="shared" si="22"/>
        <v>5611.3837100000001</v>
      </c>
      <c r="H1056" s="2">
        <f t="shared" si="19"/>
        <v>0.53999999999723514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1500</v>
      </c>
      <c r="E1061" s="1">
        <v>0</v>
      </c>
      <c r="F1061" s="1">
        <v>0</v>
      </c>
      <c r="G1061" s="2">
        <f t="shared" si="22"/>
        <v>234</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49195.73</v>
      </c>
      <c r="D1064" s="1">
        <f>BILANCA!E86</f>
        <v>12336.27</v>
      </c>
      <c r="E1064" s="1">
        <v>0</v>
      </c>
      <c r="F1064" s="1">
        <v>0</v>
      </c>
      <c r="G1064" s="2">
        <f t="shared" si="22"/>
        <v>5983.3298700000005</v>
      </c>
      <c r="H1064" s="2">
        <f t="shared" si="19"/>
        <v>0.53999999999723514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19089.05</v>
      </c>
      <c r="D1124" s="1">
        <f>BILANCA!E146</f>
        <v>17104.099999999999</v>
      </c>
      <c r="E1124" s="1">
        <v>0</v>
      </c>
      <c r="F1124" s="1">
        <v>0</v>
      </c>
      <c r="G1124" s="2">
        <f t="shared" si="22"/>
        <v>7514.9122499999994</v>
      </c>
      <c r="H1124" s="2">
        <f t="shared" si="23"/>
        <v>0.14999999999781721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4958.6000000000004</v>
      </c>
      <c r="D1136" s="1">
        <f>BILANCA!E158</f>
        <v>8421.31</v>
      </c>
      <c r="E1136" s="1">
        <v>0</v>
      </c>
      <c r="F1136" s="1">
        <v>0</v>
      </c>
      <c r="G1136" s="2">
        <f t="shared" si="22"/>
        <v>3335.5866599999999</v>
      </c>
      <c r="H1136" s="2">
        <f t="shared" si="23"/>
        <v>0.70999999999912689</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680.6</v>
      </c>
      <c r="E1137" s="1">
        <v>0</v>
      </c>
      <c r="F1137" s="1">
        <v>0</v>
      </c>
      <c r="G1137" s="2">
        <f t="shared" si="22"/>
        <v>209.62479999999999</v>
      </c>
      <c r="H1137" s="2">
        <f t="shared" si="23"/>
        <v>0.39999999999997726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16121.29</v>
      </c>
      <c r="D1138" s="1">
        <f>BILANCA!E160</f>
        <v>8002.19</v>
      </c>
      <c r="E1138" s="1">
        <v>0</v>
      </c>
      <c r="F1138" s="1">
        <v>0</v>
      </c>
      <c r="G1138" s="2">
        <f t="shared" si="22"/>
        <v>4979.4788499999995</v>
      </c>
      <c r="H1138" s="2">
        <f t="shared" si="23"/>
        <v>0.48000000000047294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1990.84</v>
      </c>
      <c r="D1141" s="1">
        <f>BILANCA!E163</f>
        <v>0</v>
      </c>
      <c r="E1141" s="1">
        <v>0</v>
      </c>
      <c r="F1141" s="1">
        <v>0</v>
      </c>
      <c r="G1141" s="2">
        <f t="shared" si="22"/>
        <v>314.55271999999997</v>
      </c>
      <c r="H1141" s="2">
        <f t="shared" si="23"/>
        <v>0.16000000000008185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531375.5</v>
      </c>
      <c r="D1148" s="1">
        <f>BILANCA!E170</f>
        <v>680141.49</v>
      </c>
      <c r="E1148" s="1">
        <v>0</v>
      </c>
      <c r="F1148" s="1">
        <v>0</v>
      </c>
      <c r="G1148" s="2">
        <f t="shared" si="22"/>
        <v>312123.64919999999</v>
      </c>
      <c r="H1148" s="2">
        <f t="shared" si="23"/>
        <v>0.98999999999068677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556.84</v>
      </c>
      <c r="D1149" s="1">
        <f>BILANCA!E171</f>
        <v>484.73</v>
      </c>
      <c r="E1149" s="1">
        <v>0</v>
      </c>
      <c r="F1149" s="1">
        <v>0</v>
      </c>
      <c r="G1149" s="2">
        <f t="shared" si="22"/>
        <v>253.36580000000004</v>
      </c>
      <c r="H1149" s="2">
        <f t="shared" si="23"/>
        <v>0.42999999999994998</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530818.66</v>
      </c>
      <c r="D1151" s="1">
        <f>BILANCA!E173</f>
        <v>679656.76</v>
      </c>
      <c r="E1151" s="1">
        <v>0</v>
      </c>
      <c r="F1151" s="1">
        <v>0</v>
      </c>
      <c r="G1151" s="2">
        <f t="shared" si="22"/>
        <v>317542.20624000003</v>
      </c>
      <c r="H1151" s="2">
        <f t="shared" si="23"/>
        <v>0.57999999995809048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8920064.5999999996</v>
      </c>
      <c r="D1152" s="1">
        <f>BILANCA!E175</f>
        <v>8670403.4199999999</v>
      </c>
      <c r="E1152" s="1">
        <v>0</v>
      </c>
      <c r="F1152" s="1">
        <v>0</v>
      </c>
      <c r="G1152" s="2">
        <f t="shared" si="22"/>
        <v>4438087.2733600009</v>
      </c>
      <c r="H1152" s="2">
        <f t="shared" si="23"/>
        <v>0.82000000029802322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1039947.1799999999</v>
      </c>
      <c r="D1153" s="1">
        <f>BILANCA!E176</f>
        <v>1199817.77</v>
      </c>
      <c r="E1153" s="1">
        <v>0</v>
      </c>
      <c r="F1153" s="1">
        <v>0</v>
      </c>
      <c r="G1153" s="2">
        <f t="shared" si="22"/>
        <v>584729.06240000005</v>
      </c>
      <c r="H1153" s="2">
        <f t="shared" si="23"/>
        <v>0.40999999991618097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646147.18999999994</v>
      </c>
      <c r="D1154" s="1">
        <f>BILANCA!E177</f>
        <v>859697.1</v>
      </c>
      <c r="E1154" s="1">
        <v>0</v>
      </c>
      <c r="F1154" s="1">
        <v>0</v>
      </c>
      <c r="G1154" s="2">
        <f t="shared" si="22"/>
        <v>404507.57769000001</v>
      </c>
      <c r="H1154" s="2">
        <f t="shared" si="23"/>
        <v>0.28999999992083758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519453.99</v>
      </c>
      <c r="D1155" s="1">
        <f>BILANCA!E178</f>
        <v>672018.21</v>
      </c>
      <c r="E1155" s="1">
        <v>0</v>
      </c>
      <c r="F1155" s="1">
        <v>0</v>
      </c>
      <c r="G1155" s="2">
        <f t="shared" si="22"/>
        <v>320520.35051999998</v>
      </c>
      <c r="H1155" s="2">
        <f t="shared" si="23"/>
        <v>0.21999999997206032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49281.86</v>
      </c>
      <c r="D1156" s="1">
        <f>BILANCA!E179</f>
        <v>109318.29</v>
      </c>
      <c r="E1156" s="1">
        <v>0</v>
      </c>
      <c r="F1156" s="1">
        <v>0</v>
      </c>
      <c r="G1156" s="2">
        <f t="shared" si="22"/>
        <v>46349.890119999996</v>
      </c>
      <c r="H1156" s="2">
        <f t="shared" si="23"/>
        <v>0.42999999999301508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318.2</v>
      </c>
      <c r="D1157" s="1">
        <f>BILANCA!E180</f>
        <v>309.95999999999998</v>
      </c>
      <c r="E1157" s="1">
        <v>0</v>
      </c>
      <c r="F1157" s="1">
        <v>0</v>
      </c>
      <c r="G1157" s="2">
        <f t="shared" si="22"/>
        <v>163.23287999999997</v>
      </c>
      <c r="H1157" s="2">
        <f t="shared" si="23"/>
        <v>0.24000000000000909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318.2</v>
      </c>
      <c r="D1160" s="1">
        <f>BILANCA!E183</f>
        <v>309.95999999999998</v>
      </c>
      <c r="E1160" s="1">
        <v>0</v>
      </c>
      <c r="F1160" s="1">
        <v>0</v>
      </c>
      <c r="G1160" s="2">
        <f t="shared" si="22"/>
        <v>166.04723999999999</v>
      </c>
      <c r="H1160" s="2">
        <f t="shared" si="23"/>
        <v>0.24000000000000909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77093.14</v>
      </c>
      <c r="D1165" s="1">
        <f>BILANCA!E188</f>
        <v>78050.64</v>
      </c>
      <c r="E1165" s="1">
        <v>0</v>
      </c>
      <c r="F1165" s="1">
        <v>0</v>
      </c>
      <c r="G1165" s="2">
        <f t="shared" si="22"/>
        <v>42441.384439999994</v>
      </c>
      <c r="H1165" s="2">
        <f t="shared" si="23"/>
        <v>0.5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21151.67</v>
      </c>
      <c r="D1166" s="1">
        <f>BILANCA!E189</f>
        <v>2208.02</v>
      </c>
      <c r="E1166" s="1">
        <v>0</v>
      </c>
      <c r="F1166" s="1">
        <v>0</v>
      </c>
      <c r="G1166" s="2">
        <f t="shared" si="22"/>
        <v>4678.8909299999996</v>
      </c>
      <c r="H1166" s="2">
        <f t="shared" si="23"/>
        <v>0.35000000000172804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372648.32</v>
      </c>
      <c r="D1211" s="1">
        <f>BILANCA!E234</f>
        <v>337912.65</v>
      </c>
      <c r="E1211" s="1">
        <v>0</v>
      </c>
      <c r="F1211" s="1">
        <v>0</v>
      </c>
      <c r="G1211" s="2">
        <f t="shared" si="22"/>
        <v>239051.98536000005</v>
      </c>
      <c r="H1211" s="2">
        <f t="shared" si="23"/>
        <v>0.66999999998370185</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372648.32</v>
      </c>
      <c r="D1213" s="1">
        <f>BILANCA!E236</f>
        <v>337912.65</v>
      </c>
      <c r="E1213" s="1">
        <v>0</v>
      </c>
      <c r="F1213" s="1">
        <v>0</v>
      </c>
      <c r="G1213" s="2">
        <f t="shared" si="22"/>
        <v>241148.93260000003</v>
      </c>
      <c r="H1213" s="2">
        <f t="shared" si="23"/>
        <v>0.66999999998370185</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7880117.4199999999</v>
      </c>
      <c r="D1214" s="1">
        <f>BILANCA!E237</f>
        <v>7470585.6499999994</v>
      </c>
      <c r="E1214" s="1">
        <v>0</v>
      </c>
      <c r="F1214" s="1">
        <v>0</v>
      </c>
      <c r="G1214" s="2">
        <f t="shared" si="22"/>
        <v>5271717.6943199998</v>
      </c>
      <c r="H1214" s="2">
        <f t="shared" si="23"/>
        <v>0.77000000048428774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5283130.88</v>
      </c>
      <c r="D1215" s="1">
        <f>BILANCA!E238</f>
        <v>5114774.59</v>
      </c>
      <c r="E1215" s="1">
        <v>0</v>
      </c>
      <c r="F1215" s="1">
        <v>0</v>
      </c>
      <c r="G1215" s="2">
        <f t="shared" si="22"/>
        <v>3598941.7739200005</v>
      </c>
      <c r="H1215" s="2">
        <f t="shared" si="23"/>
        <v>0.53000000026077032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5283130.88</v>
      </c>
      <c r="D1216" s="1">
        <f>BILANCA!E239</f>
        <v>5114774.59</v>
      </c>
      <c r="E1216" s="1">
        <v>0</v>
      </c>
      <c r="F1216" s="1">
        <v>0</v>
      </c>
      <c r="G1216" s="2">
        <f t="shared" si="22"/>
        <v>3614454.4539800002</v>
      </c>
      <c r="H1216" s="2">
        <f t="shared" si="23"/>
        <v>0.53000000026077032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4910725.74</v>
      </c>
      <c r="D1217" s="1">
        <f>BILANCA!E240</f>
        <v>5114774.59</v>
      </c>
      <c r="E1217" s="1">
        <v>0</v>
      </c>
      <c r="F1217" s="1">
        <v>0</v>
      </c>
      <c r="G1217" s="2">
        <f t="shared" si="22"/>
        <v>3542824.33128</v>
      </c>
      <c r="H1217" s="2">
        <f t="shared" si="23"/>
        <v>0.66999999992549419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372405.14</v>
      </c>
      <c r="D1218" s="1">
        <f>BILANCA!E241</f>
        <v>0</v>
      </c>
      <c r="E1218" s="1">
        <v>0</v>
      </c>
      <c r="F1218" s="1">
        <v>0</v>
      </c>
      <c r="G1218" s="2">
        <f t="shared" si="22"/>
        <v>87515.207899999994</v>
      </c>
      <c r="H1218" s="2">
        <f t="shared" si="23"/>
        <v>0.14000000001396984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2579616.92</v>
      </c>
      <c r="D1222" s="1">
        <f>BILANCA!E245</f>
        <v>2341978.75</v>
      </c>
      <c r="E1222" s="1">
        <v>0</v>
      </c>
      <c r="F1222" s="1">
        <v>0</v>
      </c>
      <c r="G1222" s="2">
        <f t="shared" si="22"/>
        <v>1735994.2863799999</v>
      </c>
      <c r="H1222" s="2">
        <f t="shared" si="23"/>
        <v>0.33000000007450581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2925997.92</v>
      </c>
      <c r="D1223" s="1">
        <f>BILANCA!E246</f>
        <v>2801270.42</v>
      </c>
      <c r="E1223" s="1">
        <v>0</v>
      </c>
      <c r="F1223" s="1">
        <v>0</v>
      </c>
      <c r="G1223" s="2">
        <f t="shared" si="22"/>
        <v>2046849.3023999999</v>
      </c>
      <c r="H1223" s="2">
        <f t="shared" si="23"/>
        <v>0.5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2925997.92</v>
      </c>
      <c r="D1224" s="1">
        <f>BILANCA!E247</f>
        <v>2801270.42</v>
      </c>
      <c r="E1224" s="1">
        <v>0</v>
      </c>
      <c r="F1224" s="1">
        <v>0</v>
      </c>
      <c r="G1224" s="2">
        <f t="shared" si="22"/>
        <v>2055377.8411599998</v>
      </c>
      <c r="H1224" s="2">
        <f t="shared" si="23"/>
        <v>0.5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346381</v>
      </c>
      <c r="D1227" s="1">
        <f>BILANCA!E250</f>
        <v>459291.67</v>
      </c>
      <c r="E1227" s="1">
        <v>0</v>
      </c>
      <c r="F1227" s="1">
        <v>0</v>
      </c>
      <c r="G1227" s="2">
        <f t="shared" si="22"/>
        <v>308651.29895999999</v>
      </c>
      <c r="H1227" s="2">
        <f t="shared" si="23"/>
        <v>0.33000000001629815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346381</v>
      </c>
      <c r="D1229" s="1">
        <f>BILANCA!E252</f>
        <v>459291.67</v>
      </c>
      <c r="E1229" s="1">
        <v>0</v>
      </c>
      <c r="F1229" s="1">
        <v>0</v>
      </c>
      <c r="G1229" s="2">
        <f t="shared" si="22"/>
        <v>311181.22764</v>
      </c>
      <c r="H1229" s="2">
        <f t="shared" si="23"/>
        <v>0.33000000001629815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17369.62</v>
      </c>
      <c r="D1232" s="1">
        <f>BILANCA!E255</f>
        <v>13832.31</v>
      </c>
      <c r="E1232" s="1">
        <v>0</v>
      </c>
      <c r="F1232" s="1">
        <v>0</v>
      </c>
      <c r="G1232" s="2">
        <f t="shared" si="22"/>
        <v>11213.525759999999</v>
      </c>
      <c r="H1232" s="2">
        <f t="shared" si="23"/>
        <v>0.69000000000050932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107305.09</v>
      </c>
      <c r="D1236" s="1">
        <f>BILANCA!E259</f>
        <v>68367.13</v>
      </c>
      <c r="E1236" s="1">
        <v>0</v>
      </c>
      <c r="F1236" s="1">
        <v>0</v>
      </c>
      <c r="G1236" s="2">
        <f t="shared" si="22"/>
        <v>61741.955549999999</v>
      </c>
      <c r="H1236" s="2">
        <f t="shared" si="23"/>
        <v>0.22000000000116415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107305.09</v>
      </c>
      <c r="D1237" s="1">
        <f>BILANCA!E260</f>
        <v>68367.13</v>
      </c>
      <c r="E1237" s="1">
        <v>0</v>
      </c>
      <c r="F1237" s="1">
        <v>0</v>
      </c>
      <c r="G1237" s="2">
        <f t="shared" si="22"/>
        <v>61985.994899999998</v>
      </c>
      <c r="H1237" s="2">
        <f t="shared" si="23"/>
        <v>0.22000000000116415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1990.84</v>
      </c>
      <c r="D1240" s="1">
        <f>BILANCA!E264</f>
        <v>0</v>
      </c>
      <c r="E1240" s="1">
        <v>0</v>
      </c>
      <c r="F1240" s="1">
        <v>0</v>
      </c>
      <c r="G1240" s="2">
        <f t="shared" si="22"/>
        <v>511.64587999999998</v>
      </c>
      <c r="H1240" s="2">
        <f t="shared" si="23"/>
        <v>0.16000000000008185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19089.05</v>
      </c>
      <c r="D1241" s="1">
        <f>BILANCA!E265</f>
        <v>17104.099999999999</v>
      </c>
      <c r="E1241" s="1">
        <v>0</v>
      </c>
      <c r="F1241" s="1">
        <v>0</v>
      </c>
      <c r="G1241" s="2">
        <f t="shared" si="22"/>
        <v>13750.690500000001</v>
      </c>
      <c r="H1241" s="2">
        <f t="shared" si="23"/>
        <v>0.14999999999781721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20438.71</v>
      </c>
      <c r="D1244" s="1">
        <f>BILANCA!E268</f>
        <v>6673.83</v>
      </c>
      <c r="E1244" s="1">
        <v>0</v>
      </c>
      <c r="F1244" s="1">
        <v>0</v>
      </c>
      <c r="G1244" s="2">
        <f t="shared" si="24"/>
        <v>8818.2425700000003</v>
      </c>
      <c r="H1244" s="2">
        <f t="shared" si="23"/>
        <v>0.46000000000094587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18362.759999999998</v>
      </c>
      <c r="D1245" s="1">
        <f>BILANCA!E269</f>
        <v>5662.44</v>
      </c>
      <c r="E1245" s="1">
        <v>0</v>
      </c>
      <c r="F1245" s="1">
        <v>0</v>
      </c>
      <c r="G1245" s="2">
        <f t="shared" si="24"/>
        <v>7778.1616799999993</v>
      </c>
      <c r="H1245" s="2">
        <f t="shared" si="23"/>
        <v>0.68000000000120053</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10394.26</v>
      </c>
      <c r="D1247" s="1">
        <f>BILANCA!E271</f>
        <v>0</v>
      </c>
      <c r="E1247" s="1">
        <v>0</v>
      </c>
      <c r="F1247" s="1">
        <v>0</v>
      </c>
      <c r="G1247" s="2">
        <f t="shared" si="24"/>
        <v>2744.08464</v>
      </c>
      <c r="H1247" s="2">
        <f t="shared" si="23"/>
        <v>0.26000000000021828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646147.18999999994</v>
      </c>
      <c r="D1264" s="1">
        <f>BILANCA!E288</f>
        <v>859697.1</v>
      </c>
      <c r="E1264" s="1">
        <v>0</v>
      </c>
      <c r="F1264" s="1">
        <v>0</v>
      </c>
      <c r="G1264" s="2">
        <f t="shared" si="24"/>
        <v>664717.13059000007</v>
      </c>
      <c r="H1264" s="2">
        <f t="shared" si="23"/>
        <v>0.28999999992083758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21151.67</v>
      </c>
      <c r="D1266" s="1">
        <f>BILANCA!E290</f>
        <v>2208.02</v>
      </c>
      <c r="E1266" s="1">
        <v>0</v>
      </c>
      <c r="F1266" s="1">
        <v>0</v>
      </c>
      <c r="G1266" s="2">
        <f t="shared" si="24"/>
        <v>7235.6619299999984</v>
      </c>
      <c r="H1266" s="2">
        <f t="shared" si="23"/>
        <v>0.35000000000172804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3974.7</v>
      </c>
      <c r="D1273" s="1">
        <f>BILANCA!E297</f>
        <v>5022</v>
      </c>
      <c r="E1273" s="1">
        <v>0</v>
      </c>
      <c r="F1273" s="1">
        <v>0</v>
      </c>
      <c r="G1273" s="2">
        <f t="shared" si="24"/>
        <v>4065.4229999999998</v>
      </c>
      <c r="H1273" s="2">
        <f t="shared" si="23"/>
        <v>0.3000000000001819</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397.5</v>
      </c>
      <c r="D1274" s="1">
        <f>BILANCA!E298</f>
        <v>353.67</v>
      </c>
      <c r="E1274" s="1">
        <v>0</v>
      </c>
      <c r="F1274" s="1">
        <v>0</v>
      </c>
      <c r="G1274" s="2">
        <f t="shared" si="24"/>
        <v>321.50844000000001</v>
      </c>
      <c r="H1274" s="2">
        <f t="shared" si="23"/>
        <v>0.82999999999998408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51325.67</v>
      </c>
      <c r="D1275" s="1">
        <f>BILANCA!E299</f>
        <v>46265.760000000002</v>
      </c>
      <c r="E1275" s="1">
        <v>0</v>
      </c>
      <c r="F1275" s="1">
        <v>0</v>
      </c>
      <c r="G1275" s="2">
        <f t="shared" si="24"/>
        <v>42006.299479999994</v>
      </c>
      <c r="H1275" s="2">
        <f t="shared" si="23"/>
        <v>0.56999999999970896</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18915.2</v>
      </c>
      <c r="D1278" s="1">
        <f>BILANCA!E302</f>
        <v>5698.87</v>
      </c>
      <c r="E1278" s="1">
        <v>0</v>
      </c>
      <c r="F1278" s="1">
        <v>0</v>
      </c>
      <c r="G1278" s="2">
        <f t="shared" si="24"/>
        <v>8942.3172999999988</v>
      </c>
      <c r="H1278" s="2">
        <f t="shared" si="23"/>
        <v>0.33000000000083674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8529211.8100000005</v>
      </c>
      <c r="D1408" s="1">
        <f>'RAS-funkcijski'!E114</f>
        <v>10042626.58</v>
      </c>
      <c r="E1408" s="1">
        <v>0</v>
      </c>
      <c r="F1408" s="1">
        <v>0</v>
      </c>
      <c r="G1408" s="2">
        <f t="shared" si="24"/>
        <v>3147591.1466999999</v>
      </c>
      <c r="H1408" s="2">
        <f t="shared" si="27"/>
        <v>0.60999999940395355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7221405.4800000004</v>
      </c>
      <c r="D1416" s="1">
        <f>'RAS-funkcijski'!E122</f>
        <v>8801163.0999999996</v>
      </c>
      <c r="E1416" s="1">
        <v>0</v>
      </c>
      <c r="F1416" s="1">
        <v>0</v>
      </c>
      <c r="G1416" s="2">
        <f t="shared" si="24"/>
        <v>2929200.33824</v>
      </c>
      <c r="H1416" s="2">
        <f t="shared" si="27"/>
        <v>0.58000000007450581</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7221405.4800000004</v>
      </c>
      <c r="D1418" s="1">
        <f>'RAS-funkcijski'!E124</f>
        <v>8801163.0999999996</v>
      </c>
      <c r="E1418" s="1">
        <v>0</v>
      </c>
      <c r="F1418" s="1">
        <v>0</v>
      </c>
      <c r="G1418" s="2">
        <f t="shared" si="24"/>
        <v>2978847.8015999999</v>
      </c>
      <c r="H1418" s="2">
        <f t="shared" si="27"/>
        <v>0.58000000007450581</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16657.830000000002</v>
      </c>
      <c r="D1419" s="1">
        <f>'RAS-funkcijski'!E125</f>
        <v>19367.43</v>
      </c>
      <c r="E1419" s="1">
        <v>0</v>
      </c>
      <c r="F1419" s="1">
        <v>0</v>
      </c>
      <c r="G1419" s="2">
        <f t="shared" si="24"/>
        <v>6702.5154899999998</v>
      </c>
      <c r="H1419" s="2">
        <f t="shared" si="27"/>
        <v>0.59999999999854481</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1291148.5</v>
      </c>
      <c r="D1421" s="1">
        <f>'RAS-funkcijski'!E127</f>
        <v>1222096.05</v>
      </c>
      <c r="E1421" s="1">
        <v>0</v>
      </c>
      <c r="F1421" s="1">
        <v>0</v>
      </c>
      <c r="G1421" s="2">
        <f t="shared" si="24"/>
        <v>459446.89379999996</v>
      </c>
      <c r="H1421" s="2">
        <f t="shared" si="27"/>
        <v>0.55000000004656613</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8529211.8100000005</v>
      </c>
      <c r="D1435" s="13">
        <f>'RAS-funkcijski'!E141</f>
        <v>10042626.58</v>
      </c>
      <c r="E1435" s="13">
        <v>0</v>
      </c>
      <c r="F1435" s="13">
        <v>0</v>
      </c>
      <c r="G1435" s="14">
        <f t="shared" si="24"/>
        <v>3920181.70089</v>
      </c>
      <c r="H1435" s="14">
        <f t="shared" si="27"/>
        <v>0.60999999940395355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1514</v>
      </c>
      <c r="D1436" s="6">
        <f>'P-VRIO'!E5</f>
        <v>16191.79</v>
      </c>
      <c r="E1436" s="6">
        <v>0</v>
      </c>
      <c r="F1436" s="6">
        <v>0</v>
      </c>
      <c r="G1436" s="7">
        <f t="shared" si="24"/>
        <v>33.897580000000005</v>
      </c>
      <c r="H1436" s="7">
        <f t="shared" si="27"/>
        <v>0.20999999999912689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4204.8500000000004</v>
      </c>
      <c r="E1437" s="1">
        <v>0</v>
      </c>
      <c r="F1437" s="1">
        <v>0</v>
      </c>
      <c r="G1437" s="2">
        <f t="shared" si="24"/>
        <v>16.819400000000002</v>
      </c>
      <c r="H1437" s="2">
        <f t="shared" si="27"/>
        <v>0.1499999999996362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4204.8500000000004</v>
      </c>
      <c r="E1438" s="1">
        <v>0</v>
      </c>
      <c r="F1438" s="1">
        <v>0</v>
      </c>
      <c r="G1438" s="2">
        <f t="shared" si="24"/>
        <v>25.229100000000003</v>
      </c>
      <c r="H1438" s="2">
        <f t="shared" si="27"/>
        <v>0.1499999999996362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1395.65</v>
      </c>
      <c r="E1440" s="1">
        <v>0</v>
      </c>
      <c r="F1440" s="1">
        <v>0</v>
      </c>
      <c r="G1440" s="2">
        <f t="shared" si="24"/>
        <v>13.956500000000002</v>
      </c>
      <c r="H1440" s="2">
        <f t="shared" si="27"/>
        <v>0.34999999999990905</v>
      </c>
      <c r="I1440" s="10">
        <f t="shared" si="28"/>
        <v>4.8847749999987311</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2809.2</v>
      </c>
      <c r="E1442" s="1">
        <v>0</v>
      </c>
      <c r="F1442" s="1">
        <v>0</v>
      </c>
      <c r="G1442" s="2">
        <f t="shared" si="24"/>
        <v>39.328800000000001</v>
      </c>
      <c r="H1442" s="2">
        <f t="shared" si="27"/>
        <v>0.1999999999998181</v>
      </c>
      <c r="I1442" s="10">
        <f t="shared" si="28"/>
        <v>7.8657599999928465</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1514</v>
      </c>
      <c r="D1453" s="1">
        <f>'P-VRIO'!E22</f>
        <v>11986.94</v>
      </c>
      <c r="E1453" s="1">
        <v>0</v>
      </c>
      <c r="F1453" s="1">
        <v>0</v>
      </c>
      <c r="G1453" s="2">
        <f t="shared" si="24"/>
        <v>458.78183999999999</v>
      </c>
      <c r="H1453" s="2">
        <f t="shared" si="27"/>
        <v>5.9999999999490683E-2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1514</v>
      </c>
      <c r="D1454" s="1">
        <f>'P-VRIO'!E23</f>
        <v>0</v>
      </c>
      <c r="E1454" s="1">
        <v>0</v>
      </c>
      <c r="F1454" s="1">
        <v>0</v>
      </c>
      <c r="G1454" s="2">
        <f t="shared" si="24"/>
        <v>28.765999999999998</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1514</v>
      </c>
      <c r="D1456" s="1">
        <f>'P-VRIO'!E25</f>
        <v>0</v>
      </c>
      <c r="E1456" s="1">
        <v>0</v>
      </c>
      <c r="F1456" s="1">
        <v>0</v>
      </c>
      <c r="G1456" s="2">
        <f t="shared" si="24"/>
        <v>31.794</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11986.94</v>
      </c>
      <c r="E1461" s="1">
        <v>0</v>
      </c>
      <c r="F1461" s="1">
        <v>0</v>
      </c>
      <c r="G1461" s="2">
        <f t="shared" si="24"/>
        <v>623.32087999999999</v>
      </c>
      <c r="H1461" s="2">
        <f t="shared" si="27"/>
        <v>5.9999999999490683E-2</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10394.26</v>
      </c>
      <c r="E1463" s="1">
        <v>0</v>
      </c>
      <c r="F1463" s="1">
        <v>0</v>
      </c>
      <c r="G1463" s="2">
        <f t="shared" si="24"/>
        <v>582.07856000000004</v>
      </c>
      <c r="H1463" s="2">
        <f t="shared" si="27"/>
        <v>0.26000000000021828</v>
      </c>
      <c r="I1463" s="10">
        <f t="shared" si="31"/>
        <v>151.34042560012708</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1592.68</v>
      </c>
      <c r="E1467" s="1">
        <v>0</v>
      </c>
      <c r="F1467" s="1">
        <v>0</v>
      </c>
      <c r="G1467" s="2">
        <f t="shared" si="24"/>
        <v>101.93152000000001</v>
      </c>
      <c r="H1467" s="2">
        <f t="shared" si="27"/>
        <v>0.31999999999993634</v>
      </c>
      <c r="I1467" s="10">
        <f t="shared" si="31"/>
        <v>32.618086399993516</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667298.86</v>
      </c>
      <c r="D1480" s="6"/>
      <c r="E1480" s="6">
        <v>0</v>
      </c>
      <c r="F1480" s="6">
        <v>0</v>
      </c>
      <c r="G1480" s="7">
        <f t="shared" ref="G1480:G1580" si="34">B1480/1000*C1480</f>
        <v>667.29885999999999</v>
      </c>
      <c r="H1480" s="7">
        <f t="shared" ref="H1480:H1580" si="35">ABS(C1480-ROUND(C1480,0))</f>
        <v>0.14000000001396984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10378973.269999998</v>
      </c>
      <c r="D1481" s="1">
        <v>0</v>
      </c>
      <c r="E1481" s="1">
        <v>0</v>
      </c>
      <c r="F1481" s="1">
        <v>0</v>
      </c>
      <c r="G1481" s="2">
        <f t="shared" si="34"/>
        <v>20757.946539999997</v>
      </c>
      <c r="H1481" s="2">
        <f t="shared" si="35"/>
        <v>0.26999999769032001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85202.83</v>
      </c>
      <c r="D1482" s="1">
        <v>0</v>
      </c>
      <c r="E1482" s="1">
        <v>0</v>
      </c>
      <c r="F1482" s="1">
        <v>0</v>
      </c>
      <c r="G1482" s="2">
        <f t="shared" si="34"/>
        <v>255.60849000000002</v>
      </c>
      <c r="H1482" s="2">
        <f t="shared" si="35"/>
        <v>0.16999999999825377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9834316.3999999985</v>
      </c>
      <c r="D1483" s="1">
        <v>0</v>
      </c>
      <c r="E1483" s="1">
        <v>0</v>
      </c>
      <c r="F1483" s="1">
        <v>0</v>
      </c>
      <c r="G1483" s="2">
        <f t="shared" si="34"/>
        <v>39337.265599999992</v>
      </c>
      <c r="H1483" s="2">
        <f t="shared" si="35"/>
        <v>0.39999999850988388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7825199.7999999998</v>
      </c>
      <c r="D1484" s="1">
        <v>0</v>
      </c>
      <c r="E1484" s="1">
        <v>0</v>
      </c>
      <c r="F1484" s="1">
        <v>0</v>
      </c>
      <c r="G1484" s="2">
        <f t="shared" si="34"/>
        <v>39125.999000000003</v>
      </c>
      <c r="H1484" s="2">
        <f t="shared" si="35"/>
        <v>0.20000000018626451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1753633.05</v>
      </c>
      <c r="D1485" s="1">
        <v>0</v>
      </c>
      <c r="E1485" s="1">
        <v>0</v>
      </c>
      <c r="F1485" s="1">
        <v>0</v>
      </c>
      <c r="G1485" s="2">
        <f t="shared" si="34"/>
        <v>10521.7983</v>
      </c>
      <c r="H1485" s="2">
        <f t="shared" si="35"/>
        <v>5.0000000046566129E-2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3496.19</v>
      </c>
      <c r="D1486" s="1">
        <v>0</v>
      </c>
      <c r="E1486" s="1">
        <v>0</v>
      </c>
      <c r="F1486" s="1">
        <v>0</v>
      </c>
      <c r="G1486" s="2">
        <f t="shared" si="34"/>
        <v>24.473330000000001</v>
      </c>
      <c r="H1486" s="2">
        <f t="shared" si="35"/>
        <v>0.19000000000005457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55130</v>
      </c>
      <c r="D1489" s="1">
        <v>0</v>
      </c>
      <c r="E1489" s="1">
        <v>0</v>
      </c>
      <c r="F1489" s="1">
        <v>0</v>
      </c>
      <c r="G1489" s="2">
        <f t="shared" si="34"/>
        <v>551.30000000000007</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196857.36</v>
      </c>
      <c r="D1491" s="1">
        <v>0</v>
      </c>
      <c r="E1491" s="1">
        <v>0</v>
      </c>
      <c r="F1491" s="1">
        <v>0</v>
      </c>
      <c r="G1491" s="2">
        <f t="shared" si="34"/>
        <v>2362.2883199999997</v>
      </c>
      <c r="H1491" s="2">
        <f t="shared" si="35"/>
        <v>0.35999999998603016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459454.04</v>
      </c>
      <c r="D1492" s="1">
        <v>0</v>
      </c>
      <c r="E1492" s="1">
        <v>0</v>
      </c>
      <c r="F1492" s="1">
        <v>0</v>
      </c>
      <c r="G1492" s="2">
        <f t="shared" si="34"/>
        <v>5972.9025199999996</v>
      </c>
      <c r="H1492" s="2">
        <f t="shared" si="35"/>
        <v>3.9999999979045242E-2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10184367.009999998</v>
      </c>
      <c r="D1499" s="1">
        <v>0</v>
      </c>
      <c r="E1499" s="1">
        <v>0</v>
      </c>
      <c r="F1499" s="1">
        <v>0</v>
      </c>
      <c r="G1499" s="2">
        <f t="shared" si="34"/>
        <v>203687.34019999998</v>
      </c>
      <c r="H1499" s="2">
        <f t="shared" si="35"/>
        <v>9.9999979138374329E-3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98457.07</v>
      </c>
      <c r="D1500" s="1">
        <v>0</v>
      </c>
      <c r="E1500" s="1">
        <v>0</v>
      </c>
      <c r="F1500" s="1">
        <v>0</v>
      </c>
      <c r="G1500" s="2">
        <f t="shared" si="34"/>
        <v>2067.5984700000004</v>
      </c>
      <c r="H1500" s="2">
        <f t="shared" si="35"/>
        <v>7.0000000006984919E-2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9607512.2499999981</v>
      </c>
      <c r="D1501" s="1">
        <v>0</v>
      </c>
      <c r="E1501" s="1">
        <v>0</v>
      </c>
      <c r="F1501" s="1">
        <v>0</v>
      </c>
      <c r="G1501" s="2">
        <f t="shared" si="34"/>
        <v>211365.26949999994</v>
      </c>
      <c r="H1501" s="2">
        <f t="shared" si="35"/>
        <v>0.24999999813735485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7672635.5800000001</v>
      </c>
      <c r="D1502" s="1">
        <v>0</v>
      </c>
      <c r="E1502" s="1">
        <v>0</v>
      </c>
      <c r="F1502" s="1">
        <v>0</v>
      </c>
      <c r="G1502" s="2">
        <f t="shared" si="34"/>
        <v>176470.61833999999</v>
      </c>
      <c r="H1502" s="2">
        <f t="shared" si="35"/>
        <v>0.41999999992549419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1693596.62</v>
      </c>
      <c r="D1503" s="1">
        <v>0</v>
      </c>
      <c r="E1503" s="1">
        <v>0</v>
      </c>
      <c r="F1503" s="1">
        <v>0</v>
      </c>
      <c r="G1503" s="2">
        <f t="shared" si="34"/>
        <v>40646.318880000006</v>
      </c>
      <c r="H1503" s="2">
        <f t="shared" si="35"/>
        <v>0.37999999988824129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3504.43</v>
      </c>
      <c r="D1504" s="1">
        <v>0</v>
      </c>
      <c r="E1504" s="1">
        <v>0</v>
      </c>
      <c r="F1504" s="1">
        <v>0</v>
      </c>
      <c r="G1504" s="2">
        <f t="shared" si="34"/>
        <v>87.610749999999996</v>
      </c>
      <c r="H1504" s="2">
        <f t="shared" si="35"/>
        <v>0.42999999999983629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55130</v>
      </c>
      <c r="D1507" s="1">
        <v>0</v>
      </c>
      <c r="E1507" s="1">
        <v>0</v>
      </c>
      <c r="F1507" s="1">
        <v>0</v>
      </c>
      <c r="G1507" s="2">
        <f t="shared" si="34"/>
        <v>1543.64</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182645.62</v>
      </c>
      <c r="D1509" s="1">
        <v>0</v>
      </c>
      <c r="E1509" s="1">
        <v>0</v>
      </c>
      <c r="F1509" s="1">
        <v>0</v>
      </c>
      <c r="G1509" s="2">
        <f t="shared" si="34"/>
        <v>5479.3685999999998</v>
      </c>
      <c r="H1509" s="2">
        <f t="shared" si="35"/>
        <v>0.38000000000465661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478397.69</v>
      </c>
      <c r="D1510" s="1">
        <v>0</v>
      </c>
      <c r="E1510" s="1">
        <v>0</v>
      </c>
      <c r="F1510" s="1">
        <v>0</v>
      </c>
      <c r="G1510" s="2">
        <f t="shared" si="34"/>
        <v>14830.328390000001</v>
      </c>
      <c r="H1510" s="2">
        <f t="shared" si="35"/>
        <v>0.30999999999767169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861905.11999999918</v>
      </c>
      <c r="D1517" s="1">
        <v>0</v>
      </c>
      <c r="E1517" s="1">
        <v>0</v>
      </c>
      <c r="F1517" s="1">
        <v>0</v>
      </c>
      <c r="G1517" s="2">
        <f t="shared" si="34"/>
        <v>32752.394559999968</v>
      </c>
      <c r="H1517" s="2">
        <f t="shared" si="35"/>
        <v>0.11999999918043613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861905.12</v>
      </c>
      <c r="D1576" s="1">
        <v>0</v>
      </c>
      <c r="E1576" s="1">
        <v>0</v>
      </c>
      <c r="F1576" s="1">
        <v>0</v>
      </c>
      <c r="G1576" s="2">
        <f t="shared" si="34"/>
        <v>83604.79664</v>
      </c>
      <c r="H1576" s="2">
        <f t="shared" si="35"/>
        <v>0.11999999999534339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56986.63</v>
      </c>
      <c r="D1577" s="1">
        <v>0</v>
      </c>
      <c r="E1577" s="1">
        <v>0</v>
      </c>
      <c r="F1577" s="1">
        <v>0</v>
      </c>
      <c r="G1577" s="2">
        <f t="shared" si="34"/>
        <v>5584.6897399999998</v>
      </c>
      <c r="H1577" s="2">
        <f t="shared" si="35"/>
        <v>0.37000000000261934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802710.47</v>
      </c>
      <c r="D1578" s="1">
        <v>0</v>
      </c>
      <c r="E1578" s="1">
        <v>0</v>
      </c>
      <c r="F1578" s="1">
        <v>0</v>
      </c>
      <c r="G1578" s="2">
        <f t="shared" si="34"/>
        <v>79468.33653</v>
      </c>
      <c r="H1578" s="2">
        <f t="shared" si="35"/>
        <v>0.46999999997206032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2208.02</v>
      </c>
      <c r="D1579" s="1">
        <v>0</v>
      </c>
      <c r="E1579" s="1">
        <v>0</v>
      </c>
      <c r="F1579" s="1">
        <v>0</v>
      </c>
      <c r="G1579" s="2">
        <f t="shared" si="34"/>
        <v>220.80200000000002</v>
      </c>
      <c r="H1579" s="2">
        <f t="shared" si="35"/>
        <v>1.999999999998181E-2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2151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8323482.9899999993</v>
      </c>
      <c r="I16" s="170">
        <f>'PR-RAS'!E6</f>
        <v>9739528.9100000001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8141653.0000000009</v>
      </c>
      <c r="I17" s="170">
        <f>'PR-RAS'!E151</f>
        <v>9571837.8900000006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2579616.919999999</v>
      </c>
      <c r="I18" s="170">
        <f>'PR-RAS'!E645</f>
        <v>2341978.75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5272736.62</v>
      </c>
      <c r="I20" s="173">
        <f>BILANCA!E7</f>
        <v>5114774.59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3647327.98</v>
      </c>
      <c r="I21" s="175">
        <f>BILANCA!E68</f>
        <v>3555628.83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1039947.1799999999</v>
      </c>
      <c r="I22" s="175">
        <f>BILANCA!E176</f>
        <v>1199817.77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7880117.4199999999</v>
      </c>
      <c r="I23" s="177">
        <f>BILANCA!E237</f>
        <v>7470585.6499999994</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8529211.8100000005</v>
      </c>
      <c r="I27" s="175">
        <f>'RAS-funkcijski'!E114</f>
        <v>10042626.58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8529211.8100000005</v>
      </c>
      <c r="I28" s="179">
        <f>'RAS-funkcijski'!E141</f>
        <v>10042626.58</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1514</v>
      </c>
      <c r="I29" s="173">
        <f>'P-VRIO'!E5</f>
        <v>16191.79</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1514</v>
      </c>
      <c r="I30" s="175">
        <f>'P-VRIO'!E22</f>
        <v>11986.94</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667298.86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861905.11999999918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861905.12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A2" sqref="A2:F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8323482.9899999993</v>
      </c>
      <c r="E6" s="51">
        <f>E7+E44+E50+E82+E106+E124+E133+E139</f>
        <v>9739528.9100000001</v>
      </c>
      <c r="F6" s="52">
        <f t="shared" ref="F6:F131" si="0">IF(D6&lt;&gt;0,IF(E6/D6&gt;=100,"&gt;&gt;100",E6/D6*100),"-")</f>
        <v>117.01266070587597</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1135408.1299999999</v>
      </c>
      <c r="E50" s="51">
        <f>E51+E54+E59+E62+E65+E68+E71+E74+E77</f>
        <v>1472767.2999999998</v>
      </c>
      <c r="F50" s="52">
        <f t="shared" si="0"/>
        <v>129.71259066112199</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162168.94</v>
      </c>
      <c r="E54" s="51">
        <f t="shared" si="11"/>
        <v>211585.19</v>
      </c>
      <c r="F54" s="52">
        <f t="shared" si="0"/>
        <v>130.4720805352739</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162168.94</v>
      </c>
      <c r="E57" s="242">
        <v>211585.19</v>
      </c>
      <c r="F57" s="52">
        <f t="shared" si="0"/>
        <v>130.4720805352739</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5275.73</v>
      </c>
      <c r="E62" s="51">
        <f t="shared" si="13"/>
        <v>31669.46</v>
      </c>
      <c r="F62" s="52">
        <f t="shared" si="0"/>
        <v>600.28583722063104</v>
      </c>
    </row>
    <row r="63" spans="1:6" ht="12.75" customHeight="1" x14ac:dyDescent="0.2">
      <c r="A63" s="53">
        <v>6341</v>
      </c>
      <c r="B63" s="85" t="s">
        <v>171</v>
      </c>
      <c r="C63" s="50" t="s">
        <v>172</v>
      </c>
      <c r="D63" s="242">
        <v>5275.73</v>
      </c>
      <c r="E63" s="242">
        <v>31669.46</v>
      </c>
      <c r="F63" s="52">
        <f t="shared" si="0"/>
        <v>600.28583722063104</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0</v>
      </c>
      <c r="E68" s="51">
        <f t="shared" si="15"/>
        <v>0</v>
      </c>
      <c r="F68" s="52" t="str">
        <f t="shared" si="0"/>
        <v>-</v>
      </c>
    </row>
    <row r="69" spans="1:6" ht="12.75" customHeight="1" x14ac:dyDescent="0.2">
      <c r="A69" s="53" t="s">
        <v>183</v>
      </c>
      <c r="B69" s="85" t="s">
        <v>184</v>
      </c>
      <c r="C69" s="50" t="s">
        <v>183</v>
      </c>
      <c r="D69" s="242">
        <v>0</v>
      </c>
      <c r="E69" s="242"/>
      <c r="F69" s="52" t="str">
        <f t="shared" si="0"/>
        <v>-</v>
      </c>
    </row>
    <row r="70" spans="1:6" ht="24" x14ac:dyDescent="0.2">
      <c r="A70" s="53" t="s">
        <v>185</v>
      </c>
      <c r="B70" s="85" t="s">
        <v>186</v>
      </c>
      <c r="C70" s="50" t="s">
        <v>185</v>
      </c>
      <c r="D70" s="242">
        <v>0</v>
      </c>
      <c r="E70" s="242"/>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11236</v>
      </c>
      <c r="F74" s="52" t="str">
        <f t="shared" si="0"/>
        <v>-</v>
      </c>
    </row>
    <row r="75" spans="1:6" ht="12.75" customHeight="1" x14ac:dyDescent="0.2">
      <c r="A75" s="53" t="s">
        <v>195</v>
      </c>
      <c r="B75" s="85" t="s">
        <v>196</v>
      </c>
      <c r="C75" s="50" t="s">
        <v>195</v>
      </c>
      <c r="D75" s="242">
        <v>0</v>
      </c>
      <c r="E75" s="242">
        <v>11236</v>
      </c>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967963.46</v>
      </c>
      <c r="E77" s="51">
        <f t="shared" si="18"/>
        <v>1218276.6499999999</v>
      </c>
      <c r="F77" s="52">
        <f t="shared" si="0"/>
        <v>125.85977677297859</v>
      </c>
    </row>
    <row r="78" spans="1:6" ht="12.75" customHeight="1" x14ac:dyDescent="0.2">
      <c r="A78" s="53">
        <v>6391</v>
      </c>
      <c r="B78" s="85" t="s">
        <v>201</v>
      </c>
      <c r="C78" s="50" t="s">
        <v>202</v>
      </c>
      <c r="D78" s="242">
        <v>568688.22</v>
      </c>
      <c r="E78" s="242">
        <v>934816.18</v>
      </c>
      <c r="F78" s="52">
        <f t="shared" si="0"/>
        <v>164.38114016147549</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399275.24</v>
      </c>
      <c r="E80" s="242">
        <v>283460.46999999997</v>
      </c>
      <c r="F80" s="52">
        <f t="shared" si="0"/>
        <v>70.993751077577457</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61116.77</v>
      </c>
      <c r="E82" s="51">
        <f t="shared" si="19"/>
        <v>58988.78</v>
      </c>
      <c r="F82" s="52">
        <f t="shared" si="0"/>
        <v>96.518156964119669</v>
      </c>
    </row>
    <row r="83" spans="1:6" ht="12.75" customHeight="1" x14ac:dyDescent="0.2">
      <c r="A83" s="53">
        <v>641</v>
      </c>
      <c r="B83" s="85" t="s">
        <v>211</v>
      </c>
      <c r="C83" s="50" t="s">
        <v>212</v>
      </c>
      <c r="D83" s="51">
        <f t="shared" ref="D83:E83" si="20">SUM(D84:D90)</f>
        <v>61116.77</v>
      </c>
      <c r="E83" s="51">
        <f t="shared" si="20"/>
        <v>58988.78</v>
      </c>
      <c r="F83" s="52">
        <f t="shared" si="0"/>
        <v>96.518156964119669</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61116.77</v>
      </c>
      <c r="E85" s="242">
        <v>58988.639999999999</v>
      </c>
      <c r="F85" s="52">
        <f t="shared" si="0"/>
        <v>96.517927894422442</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v>0.14000000000000001</v>
      </c>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596930.62</v>
      </c>
      <c r="E106" s="51">
        <f t="shared" si="23"/>
        <v>559705.77</v>
      </c>
      <c r="F106" s="52">
        <f t="shared" si="0"/>
        <v>93.763957024017301</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596930.62</v>
      </c>
      <c r="E112" s="51">
        <f t="shared" si="25"/>
        <v>559705.77</v>
      </c>
      <c r="F112" s="52">
        <f t="shared" si="0"/>
        <v>93.763957024017301</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596930.62</v>
      </c>
      <c r="E117" s="242">
        <v>559705.77</v>
      </c>
      <c r="F117" s="52">
        <f t="shared" si="0"/>
        <v>93.763957024017301</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286446.11</v>
      </c>
      <c r="E124" s="51">
        <f t="shared" si="27"/>
        <v>234767.15</v>
      </c>
      <c r="F124" s="52">
        <f t="shared" si="0"/>
        <v>81.95857503528326</v>
      </c>
    </row>
    <row r="125" spans="1:6" ht="12.75" customHeight="1" x14ac:dyDescent="0.2">
      <c r="A125" s="53">
        <v>661</v>
      </c>
      <c r="B125" s="86" t="s">
        <v>295</v>
      </c>
      <c r="C125" s="50" t="s">
        <v>296</v>
      </c>
      <c r="D125" s="51">
        <f t="shared" ref="D125:E125" si="28">SUM(D126:D127)</f>
        <v>186591.91</v>
      </c>
      <c r="E125" s="51">
        <f t="shared" si="28"/>
        <v>196419.03</v>
      </c>
      <c r="F125" s="52">
        <f t="shared" si="0"/>
        <v>105.26663776580666</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186591.91</v>
      </c>
      <c r="E127" s="242">
        <v>196419.03</v>
      </c>
      <c r="F127" s="52">
        <f t="shared" si="0"/>
        <v>105.26663776580666</v>
      </c>
    </row>
    <row r="128" spans="1:6" ht="24" x14ac:dyDescent="0.2">
      <c r="A128" s="53">
        <v>663</v>
      </c>
      <c r="B128" s="231" t="s">
        <v>301</v>
      </c>
      <c r="C128" s="50" t="s">
        <v>302</v>
      </c>
      <c r="D128" s="51">
        <f t="shared" ref="D128:E128" si="29">SUM(D129:D132)</f>
        <v>99854.2</v>
      </c>
      <c r="E128" s="51">
        <f t="shared" si="29"/>
        <v>38348.120000000003</v>
      </c>
      <c r="F128" s="52">
        <f t="shared" si="0"/>
        <v>38.404113197041291</v>
      </c>
    </row>
    <row r="129" spans="1:6" ht="12.75" customHeight="1" x14ac:dyDescent="0.2">
      <c r="A129" s="53">
        <v>6631</v>
      </c>
      <c r="B129" s="86" t="s">
        <v>303</v>
      </c>
      <c r="C129" s="50" t="s">
        <v>304</v>
      </c>
      <c r="D129" s="242">
        <v>99854.2</v>
      </c>
      <c r="E129" s="242">
        <v>38348.120000000003</v>
      </c>
      <c r="F129" s="52">
        <f t="shared" si="0"/>
        <v>38.404113197041291</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6243581.3599999994</v>
      </c>
      <c r="E133" s="51">
        <f t="shared" si="30"/>
        <v>7413299.9099999992</v>
      </c>
      <c r="F133" s="52">
        <f t="shared" ref="F133:F223" si="31">IF(D133&lt;&gt;0,IF(E133/D133&gt;=100,"&gt;&gt;100",E133/D133*100),"-")</f>
        <v>118.73473704521406</v>
      </c>
    </row>
    <row r="134" spans="1:6" ht="24" x14ac:dyDescent="0.2">
      <c r="A134" s="53">
        <v>671</v>
      </c>
      <c r="B134" s="232" t="s">
        <v>313</v>
      </c>
      <c r="C134" s="50" t="s">
        <v>314</v>
      </c>
      <c r="D134" s="51">
        <f t="shared" ref="D134:E134" si="32">SUM(D135:D137)</f>
        <v>6243581.3599999994</v>
      </c>
      <c r="E134" s="51">
        <f t="shared" si="32"/>
        <v>7413299.9099999992</v>
      </c>
      <c r="F134" s="52">
        <f t="shared" si="31"/>
        <v>118.73473704521406</v>
      </c>
    </row>
    <row r="135" spans="1:6" ht="12.75" customHeight="1" x14ac:dyDescent="0.2">
      <c r="A135" s="53">
        <v>6711</v>
      </c>
      <c r="B135" s="85" t="s">
        <v>315</v>
      </c>
      <c r="C135" s="50" t="s">
        <v>316</v>
      </c>
      <c r="D135" s="242">
        <v>6202403.5499999998</v>
      </c>
      <c r="E135" s="242">
        <v>7401802.8899999997</v>
      </c>
      <c r="F135" s="52">
        <f t="shared" si="31"/>
        <v>119.33765402929966</v>
      </c>
    </row>
    <row r="136" spans="1:6" ht="24" x14ac:dyDescent="0.2">
      <c r="A136" s="53">
        <v>6712</v>
      </c>
      <c r="B136" s="232" t="s">
        <v>317</v>
      </c>
      <c r="C136" s="50" t="s">
        <v>318</v>
      </c>
      <c r="D136" s="242">
        <v>41177.81</v>
      </c>
      <c r="E136" s="242">
        <v>11497.02</v>
      </c>
      <c r="F136" s="52">
        <f t="shared" si="31"/>
        <v>27.920426074140419</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8141653.0000000009</v>
      </c>
      <c r="E151" s="51">
        <f t="shared" si="35"/>
        <v>9571837.8900000006</v>
      </c>
      <c r="F151" s="52">
        <f t="shared" si="31"/>
        <v>117.56627173867517</v>
      </c>
    </row>
    <row r="152" spans="1:6" ht="12.75" customHeight="1" x14ac:dyDescent="0.2">
      <c r="A152" s="53">
        <v>31</v>
      </c>
      <c r="B152" s="85" t="s">
        <v>348</v>
      </c>
      <c r="C152" s="50" t="s">
        <v>349</v>
      </c>
      <c r="D152" s="51">
        <f t="shared" ref="D152:E152" si="36">D153+D158+D159</f>
        <v>6256273.8200000003</v>
      </c>
      <c r="E152" s="51">
        <f t="shared" si="36"/>
        <v>7642942.9499999993</v>
      </c>
      <c r="F152" s="52">
        <f t="shared" si="31"/>
        <v>122.16445714967121</v>
      </c>
    </row>
    <row r="153" spans="1:6" ht="12.75" customHeight="1" x14ac:dyDescent="0.2">
      <c r="A153" s="53">
        <v>311</v>
      </c>
      <c r="B153" s="85" t="s">
        <v>350</v>
      </c>
      <c r="C153" s="50" t="s">
        <v>351</v>
      </c>
      <c r="D153" s="51">
        <f t="shared" ref="D153:E153" si="37">SUM(D154:D157)</f>
        <v>5128676.63</v>
      </c>
      <c r="E153" s="51">
        <f t="shared" si="37"/>
        <v>6303236.6799999997</v>
      </c>
      <c r="F153" s="52">
        <f t="shared" si="31"/>
        <v>122.9018153168296</v>
      </c>
    </row>
    <row r="154" spans="1:6" ht="12.75" customHeight="1" x14ac:dyDescent="0.2">
      <c r="A154" s="53">
        <v>3111</v>
      </c>
      <c r="B154" s="85" t="s">
        <v>352</v>
      </c>
      <c r="C154" s="50" t="s">
        <v>353</v>
      </c>
      <c r="D154" s="242">
        <v>5128545.34</v>
      </c>
      <c r="E154" s="242">
        <v>6302621.25</v>
      </c>
      <c r="F154" s="52">
        <f t="shared" si="31"/>
        <v>122.8929614961735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131.29</v>
      </c>
      <c r="E156" s="242">
        <v>615.42999999999995</v>
      </c>
      <c r="F156" s="52">
        <f t="shared" si="31"/>
        <v>468.75618859014401</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289412.94</v>
      </c>
      <c r="E158" s="242">
        <v>323685.96999999997</v>
      </c>
      <c r="F158" s="52">
        <f t="shared" si="31"/>
        <v>111.84225902269607</v>
      </c>
    </row>
    <row r="159" spans="1:6" ht="12.75" customHeight="1" x14ac:dyDescent="0.2">
      <c r="A159" s="53">
        <v>313</v>
      </c>
      <c r="B159" s="85" t="s">
        <v>362</v>
      </c>
      <c r="C159" s="50" t="s">
        <v>363</v>
      </c>
      <c r="D159" s="51">
        <f t="shared" ref="D159:E159" si="38">SUM(D160:D162)</f>
        <v>838184.25</v>
      </c>
      <c r="E159" s="51">
        <f t="shared" si="38"/>
        <v>1016020.3</v>
      </c>
      <c r="F159" s="52">
        <f t="shared" si="31"/>
        <v>121.21682076464693</v>
      </c>
    </row>
    <row r="160" spans="1:6" ht="12.75" customHeight="1" x14ac:dyDescent="0.2">
      <c r="A160" s="53">
        <v>3131</v>
      </c>
      <c r="B160" s="85" t="s">
        <v>141</v>
      </c>
      <c r="C160" s="50" t="s">
        <v>364</v>
      </c>
      <c r="D160" s="242">
        <v>0</v>
      </c>
      <c r="E160" s="242"/>
      <c r="F160" s="52" t="str">
        <f t="shared" si="31"/>
        <v>-</v>
      </c>
    </row>
    <row r="161" spans="1:6" ht="12.75" customHeight="1" x14ac:dyDescent="0.2">
      <c r="A161" s="53">
        <v>3132</v>
      </c>
      <c r="B161" s="85" t="s">
        <v>365</v>
      </c>
      <c r="C161" s="50" t="s">
        <v>366</v>
      </c>
      <c r="D161" s="242">
        <v>838184.25</v>
      </c>
      <c r="E161" s="242">
        <v>1016020.3</v>
      </c>
      <c r="F161" s="52">
        <f t="shared" si="31"/>
        <v>121.21682076464693</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1710917.59</v>
      </c>
      <c r="E163" s="51">
        <f t="shared" si="39"/>
        <v>1790003.59</v>
      </c>
      <c r="F163" s="52">
        <f t="shared" si="31"/>
        <v>104.62243187294602</v>
      </c>
    </row>
    <row r="164" spans="1:6" ht="12.75" customHeight="1" x14ac:dyDescent="0.2">
      <c r="A164" s="53">
        <v>321</v>
      </c>
      <c r="B164" s="85" t="s">
        <v>371</v>
      </c>
      <c r="C164" s="50" t="s">
        <v>372</v>
      </c>
      <c r="D164" s="51">
        <f t="shared" ref="D164:E164" si="40">SUM(D165:D168)</f>
        <v>479876.37999999995</v>
      </c>
      <c r="E164" s="51">
        <f t="shared" si="40"/>
        <v>480354.28</v>
      </c>
      <c r="F164" s="52">
        <f t="shared" si="31"/>
        <v>100.09958814809765</v>
      </c>
    </row>
    <row r="165" spans="1:6" ht="12.75" customHeight="1" x14ac:dyDescent="0.2">
      <c r="A165" s="53">
        <v>3211</v>
      </c>
      <c r="B165" s="85" t="s">
        <v>373</v>
      </c>
      <c r="C165" s="50" t="s">
        <v>374</v>
      </c>
      <c r="D165" s="242">
        <v>271382.17</v>
      </c>
      <c r="E165" s="242">
        <v>274143.40000000002</v>
      </c>
      <c r="F165" s="52">
        <f t="shared" si="31"/>
        <v>101.01746920219557</v>
      </c>
    </row>
    <row r="166" spans="1:6" ht="12.75" customHeight="1" x14ac:dyDescent="0.2">
      <c r="A166" s="53">
        <v>3212</v>
      </c>
      <c r="B166" s="85" t="s">
        <v>375</v>
      </c>
      <c r="C166" s="50" t="s">
        <v>376</v>
      </c>
      <c r="D166" s="242">
        <v>155593.94</v>
      </c>
      <c r="E166" s="242">
        <v>152623.26999999999</v>
      </c>
      <c r="F166" s="52">
        <f t="shared" si="31"/>
        <v>98.090754691345936</v>
      </c>
    </row>
    <row r="167" spans="1:6" ht="12.75" customHeight="1" x14ac:dyDescent="0.2">
      <c r="A167" s="53">
        <v>3213</v>
      </c>
      <c r="B167" s="85" t="s">
        <v>377</v>
      </c>
      <c r="C167" s="50" t="s">
        <v>378</v>
      </c>
      <c r="D167" s="242">
        <v>52672.67</v>
      </c>
      <c r="E167" s="242">
        <v>51999.81</v>
      </c>
      <c r="F167" s="52">
        <f t="shared" si="31"/>
        <v>98.722563333128917</v>
      </c>
    </row>
    <row r="168" spans="1:6" ht="12.75" customHeight="1" x14ac:dyDescent="0.2">
      <c r="A168" s="53">
        <v>3214</v>
      </c>
      <c r="B168" s="85" t="s">
        <v>379</v>
      </c>
      <c r="C168" s="50" t="s">
        <v>380</v>
      </c>
      <c r="D168" s="242">
        <v>227.6</v>
      </c>
      <c r="E168" s="242">
        <v>1587.8</v>
      </c>
      <c r="F168" s="52">
        <f t="shared" si="31"/>
        <v>697.62741652021089</v>
      </c>
    </row>
    <row r="169" spans="1:6" ht="12.75" customHeight="1" x14ac:dyDescent="0.2">
      <c r="A169" s="53">
        <v>322</v>
      </c>
      <c r="B169" s="85" t="s">
        <v>381</v>
      </c>
      <c r="C169" s="50" t="s">
        <v>382</v>
      </c>
      <c r="D169" s="51">
        <f t="shared" ref="D169:E169" si="41">SUM(D170:D176)</f>
        <v>283477.61000000004</v>
      </c>
      <c r="E169" s="51">
        <f t="shared" si="41"/>
        <v>257670.22999999998</v>
      </c>
      <c r="F169" s="52">
        <f t="shared" si="31"/>
        <v>90.896148729347601</v>
      </c>
    </row>
    <row r="170" spans="1:6" ht="12.75" customHeight="1" x14ac:dyDescent="0.2">
      <c r="A170" s="53">
        <v>3221</v>
      </c>
      <c r="B170" s="85" t="s">
        <v>383</v>
      </c>
      <c r="C170" s="50" t="s">
        <v>384</v>
      </c>
      <c r="D170" s="242">
        <v>40578.699999999997</v>
      </c>
      <c r="E170" s="242">
        <v>43340.5</v>
      </c>
      <c r="F170" s="52">
        <f t="shared" si="31"/>
        <v>106.80603370733908</v>
      </c>
    </row>
    <row r="171" spans="1:6" ht="12.75" customHeight="1" x14ac:dyDescent="0.2">
      <c r="A171" s="53">
        <v>3222</v>
      </c>
      <c r="B171" s="85" t="s">
        <v>385</v>
      </c>
      <c r="C171" s="50" t="s">
        <v>386</v>
      </c>
      <c r="D171" s="242">
        <v>65206.68</v>
      </c>
      <c r="E171" s="242">
        <v>64076.86</v>
      </c>
      <c r="F171" s="52">
        <f t="shared" si="31"/>
        <v>98.267324758751712</v>
      </c>
    </row>
    <row r="172" spans="1:6" ht="12.75" customHeight="1" x14ac:dyDescent="0.2">
      <c r="A172" s="53">
        <v>3223</v>
      </c>
      <c r="B172" s="85" t="s">
        <v>387</v>
      </c>
      <c r="C172" s="50" t="s">
        <v>388</v>
      </c>
      <c r="D172" s="242">
        <v>145813.93</v>
      </c>
      <c r="E172" s="242">
        <v>124019.56</v>
      </c>
      <c r="F172" s="52">
        <f t="shared" si="31"/>
        <v>85.053300463131336</v>
      </c>
    </row>
    <row r="173" spans="1:6" ht="12.75" customHeight="1" x14ac:dyDescent="0.2">
      <c r="A173" s="53">
        <v>3224</v>
      </c>
      <c r="B173" s="85" t="s">
        <v>389</v>
      </c>
      <c r="C173" s="50" t="s">
        <v>390</v>
      </c>
      <c r="D173" s="242">
        <v>22994.15</v>
      </c>
      <c r="E173" s="242">
        <v>19834.849999999999</v>
      </c>
      <c r="F173" s="52">
        <f t="shared" si="31"/>
        <v>86.260418410769674</v>
      </c>
    </row>
    <row r="174" spans="1:6" ht="12.75" customHeight="1" x14ac:dyDescent="0.2">
      <c r="A174" s="53">
        <v>3225</v>
      </c>
      <c r="B174" s="85" t="s">
        <v>391</v>
      </c>
      <c r="C174" s="50" t="s">
        <v>392</v>
      </c>
      <c r="D174" s="242">
        <v>6100.44</v>
      </c>
      <c r="E174" s="242">
        <v>4032.33</v>
      </c>
      <c r="F174" s="52">
        <f t="shared" si="31"/>
        <v>66.099002694887588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2783.71</v>
      </c>
      <c r="E176" s="242">
        <v>2366.13</v>
      </c>
      <c r="F176" s="52">
        <f t="shared" si="31"/>
        <v>84.999155802867392</v>
      </c>
    </row>
    <row r="177" spans="1:6" ht="12.75" customHeight="1" x14ac:dyDescent="0.2">
      <c r="A177" s="53">
        <v>323</v>
      </c>
      <c r="B177" s="85" t="s">
        <v>397</v>
      </c>
      <c r="C177" s="50" t="s">
        <v>398</v>
      </c>
      <c r="D177" s="51">
        <f t="shared" ref="D177:E177" si="42">SUM(D178:D186)</f>
        <v>819116.83000000007</v>
      </c>
      <c r="E177" s="51">
        <f t="shared" si="42"/>
        <v>914539.72</v>
      </c>
      <c r="F177" s="52">
        <f t="shared" si="31"/>
        <v>111.64948472612875</v>
      </c>
    </row>
    <row r="178" spans="1:6" ht="12.75" customHeight="1" x14ac:dyDescent="0.2">
      <c r="A178" s="53">
        <v>3231</v>
      </c>
      <c r="B178" s="85" t="s">
        <v>399</v>
      </c>
      <c r="C178" s="50" t="s">
        <v>400</v>
      </c>
      <c r="D178" s="242">
        <v>37478.33</v>
      </c>
      <c r="E178" s="242">
        <v>40256.57</v>
      </c>
      <c r="F178" s="52">
        <f t="shared" si="31"/>
        <v>107.41292368149809</v>
      </c>
    </row>
    <row r="179" spans="1:6" ht="12.75" customHeight="1" x14ac:dyDescent="0.2">
      <c r="A179" s="53">
        <v>3232</v>
      </c>
      <c r="B179" s="85" t="s">
        <v>401</v>
      </c>
      <c r="C179" s="50" t="s">
        <v>402</v>
      </c>
      <c r="D179" s="242">
        <v>187324.6</v>
      </c>
      <c r="E179" s="242">
        <v>158062.04999999999</v>
      </c>
      <c r="F179" s="52">
        <f t="shared" si="31"/>
        <v>84.378693455104127</v>
      </c>
    </row>
    <row r="180" spans="1:6" ht="12.75" customHeight="1" x14ac:dyDescent="0.2">
      <c r="A180" s="53">
        <v>3233</v>
      </c>
      <c r="B180" s="85" t="s">
        <v>403</v>
      </c>
      <c r="C180" s="50" t="s">
        <v>404</v>
      </c>
      <c r="D180" s="242">
        <v>64429.2</v>
      </c>
      <c r="E180" s="242">
        <v>68934.78</v>
      </c>
      <c r="F180" s="52">
        <f t="shared" si="31"/>
        <v>106.99307146449127</v>
      </c>
    </row>
    <row r="181" spans="1:6" ht="12.75" customHeight="1" x14ac:dyDescent="0.2">
      <c r="A181" s="53">
        <v>3234</v>
      </c>
      <c r="B181" s="85" t="s">
        <v>405</v>
      </c>
      <c r="C181" s="50" t="s">
        <v>406</v>
      </c>
      <c r="D181" s="242">
        <v>62301.62</v>
      </c>
      <c r="E181" s="242">
        <v>46149.440000000002</v>
      </c>
      <c r="F181" s="52">
        <f t="shared" si="31"/>
        <v>74.074221504994568</v>
      </c>
    </row>
    <row r="182" spans="1:6" ht="12.75" customHeight="1" x14ac:dyDescent="0.2">
      <c r="A182" s="53">
        <v>3235</v>
      </c>
      <c r="B182" s="85" t="s">
        <v>407</v>
      </c>
      <c r="C182" s="50" t="s">
        <v>408</v>
      </c>
      <c r="D182" s="242">
        <v>55642.33</v>
      </c>
      <c r="E182" s="242">
        <v>93998.19</v>
      </c>
      <c r="F182" s="52">
        <f t="shared" si="31"/>
        <v>168.93287897900754</v>
      </c>
    </row>
    <row r="183" spans="1:6" ht="12.75" customHeight="1" x14ac:dyDescent="0.2">
      <c r="A183" s="53">
        <v>3236</v>
      </c>
      <c r="B183" s="85" t="s">
        <v>409</v>
      </c>
      <c r="C183" s="50" t="s">
        <v>410</v>
      </c>
      <c r="D183" s="242">
        <v>11169.81</v>
      </c>
      <c r="E183" s="242">
        <v>12276.14</v>
      </c>
      <c r="F183" s="52">
        <f t="shared" si="31"/>
        <v>109.9046447522384</v>
      </c>
    </row>
    <row r="184" spans="1:6" ht="12.75" customHeight="1" x14ac:dyDescent="0.2">
      <c r="A184" s="53">
        <v>3237</v>
      </c>
      <c r="B184" s="85" t="s">
        <v>411</v>
      </c>
      <c r="C184" s="50" t="s">
        <v>412</v>
      </c>
      <c r="D184" s="242">
        <v>357405.93</v>
      </c>
      <c r="E184" s="242">
        <v>434020.6</v>
      </c>
      <c r="F184" s="52">
        <f t="shared" si="31"/>
        <v>121.43631752276744</v>
      </c>
    </row>
    <row r="185" spans="1:6" ht="12.75" customHeight="1" x14ac:dyDescent="0.2">
      <c r="A185" s="53">
        <v>3238</v>
      </c>
      <c r="B185" s="85" t="s">
        <v>413</v>
      </c>
      <c r="C185" s="50" t="s">
        <v>414</v>
      </c>
      <c r="D185" s="242">
        <v>21990.41</v>
      </c>
      <c r="E185" s="242">
        <v>28916.21</v>
      </c>
      <c r="F185" s="52">
        <f t="shared" si="31"/>
        <v>131.49463788988018</v>
      </c>
    </row>
    <row r="186" spans="1:6" ht="12.75" customHeight="1" x14ac:dyDescent="0.2">
      <c r="A186" s="53">
        <v>3239</v>
      </c>
      <c r="B186" s="85" t="s">
        <v>415</v>
      </c>
      <c r="C186" s="50" t="s">
        <v>416</v>
      </c>
      <c r="D186" s="242">
        <v>21374.6</v>
      </c>
      <c r="E186" s="242">
        <v>31925.74</v>
      </c>
      <c r="F186" s="52">
        <f t="shared" si="31"/>
        <v>149.36298223124643</v>
      </c>
    </row>
    <row r="187" spans="1:6" ht="12.75" customHeight="1" x14ac:dyDescent="0.2">
      <c r="A187" s="53">
        <v>324</v>
      </c>
      <c r="B187" s="85" t="s">
        <v>417</v>
      </c>
      <c r="C187" s="50" t="s">
        <v>418</v>
      </c>
      <c r="D187" s="242">
        <v>21281.73</v>
      </c>
      <c r="E187" s="242">
        <v>31092.52</v>
      </c>
      <c r="F187" s="52">
        <f t="shared" si="31"/>
        <v>146.09958870824883</v>
      </c>
    </row>
    <row r="188" spans="1:6" ht="12.75" customHeight="1" x14ac:dyDescent="0.2">
      <c r="A188" s="53">
        <v>329</v>
      </c>
      <c r="B188" s="85" t="s">
        <v>419</v>
      </c>
      <c r="C188" s="50" t="s">
        <v>420</v>
      </c>
      <c r="D188" s="51">
        <f t="shared" ref="D188:E188" si="43">SUM(D189:D195)</f>
        <v>107165.04000000001</v>
      </c>
      <c r="E188" s="51">
        <f t="shared" si="43"/>
        <v>106346.84</v>
      </c>
      <c r="F188" s="52">
        <f t="shared" si="31"/>
        <v>99.236504740725138</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5533.28</v>
      </c>
      <c r="E190" s="242">
        <v>10078.629999999999</v>
      </c>
      <c r="F190" s="52">
        <f t="shared" si="31"/>
        <v>182.14567128357862</v>
      </c>
    </row>
    <row r="191" spans="1:6" ht="12.75" customHeight="1" x14ac:dyDescent="0.2">
      <c r="A191" s="53">
        <v>3293</v>
      </c>
      <c r="B191" s="85" t="s">
        <v>425</v>
      </c>
      <c r="C191" s="50" t="s">
        <v>426</v>
      </c>
      <c r="D191" s="242">
        <v>41941.49</v>
      </c>
      <c r="E191" s="242">
        <v>53815.06</v>
      </c>
      <c r="F191" s="52">
        <f t="shared" si="31"/>
        <v>128.30984306947607</v>
      </c>
    </row>
    <row r="192" spans="1:6" ht="12.75" customHeight="1" x14ac:dyDescent="0.2">
      <c r="A192" s="53">
        <v>3294</v>
      </c>
      <c r="B192" s="85" t="s">
        <v>427</v>
      </c>
      <c r="C192" s="50" t="s">
        <v>428</v>
      </c>
      <c r="D192" s="242">
        <v>4387.17</v>
      </c>
      <c r="E192" s="242">
        <v>3484.96</v>
      </c>
      <c r="F192" s="52">
        <f t="shared" si="31"/>
        <v>79.43526236731195</v>
      </c>
    </row>
    <row r="193" spans="1:6" ht="12.75" customHeight="1" x14ac:dyDescent="0.2">
      <c r="A193" s="53">
        <v>3295</v>
      </c>
      <c r="B193" s="85" t="s">
        <v>429</v>
      </c>
      <c r="C193" s="50" t="s">
        <v>430</v>
      </c>
      <c r="D193" s="242">
        <v>5920.22</v>
      </c>
      <c r="E193" s="242">
        <v>6848.5</v>
      </c>
      <c r="F193" s="52">
        <f t="shared" si="31"/>
        <v>115.6798227092912</v>
      </c>
    </row>
    <row r="194" spans="1:6" ht="12.75" customHeight="1" x14ac:dyDescent="0.2">
      <c r="A194" s="53" t="s">
        <v>431</v>
      </c>
      <c r="B194" s="85" t="s">
        <v>432</v>
      </c>
      <c r="C194" s="50" t="s">
        <v>431</v>
      </c>
      <c r="D194" s="242">
        <v>4442.3</v>
      </c>
      <c r="E194" s="242">
        <v>2070.9699999999998</v>
      </c>
      <c r="F194" s="52">
        <f t="shared" si="31"/>
        <v>46.619318821331284</v>
      </c>
    </row>
    <row r="195" spans="1:6" ht="12.75" customHeight="1" x14ac:dyDescent="0.2">
      <c r="A195" s="53">
        <v>3299</v>
      </c>
      <c r="B195" s="85" t="s">
        <v>433</v>
      </c>
      <c r="C195" s="50" t="s">
        <v>434</v>
      </c>
      <c r="D195" s="242">
        <v>44940.58</v>
      </c>
      <c r="E195" s="242">
        <v>30048.720000000001</v>
      </c>
      <c r="F195" s="52">
        <f t="shared" si="31"/>
        <v>66.863222504026425</v>
      </c>
    </row>
    <row r="196" spans="1:6" ht="12.75" customHeight="1" x14ac:dyDescent="0.2">
      <c r="A196" s="53">
        <v>34</v>
      </c>
      <c r="B196" s="232" t="s">
        <v>435</v>
      </c>
      <c r="C196" s="50" t="s">
        <v>436</v>
      </c>
      <c r="D196" s="51">
        <f t="shared" ref="D196:E196" si="44">D197+D202+D210</f>
        <v>4955.38</v>
      </c>
      <c r="E196" s="51">
        <f t="shared" si="44"/>
        <v>3534.63</v>
      </c>
      <c r="F196" s="52">
        <f t="shared" si="31"/>
        <v>71.329141256573664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4955.38</v>
      </c>
      <c r="E210" s="51">
        <f t="shared" si="47"/>
        <v>3534.63</v>
      </c>
      <c r="F210" s="52">
        <f t="shared" si="31"/>
        <v>71.329141256573664</v>
      </c>
    </row>
    <row r="211" spans="1:6" ht="12.75" customHeight="1" x14ac:dyDescent="0.2">
      <c r="A211" s="53">
        <v>3431</v>
      </c>
      <c r="B211" s="232" t="s">
        <v>465</v>
      </c>
      <c r="C211" s="50" t="s">
        <v>466</v>
      </c>
      <c r="D211" s="242">
        <v>3481.1</v>
      </c>
      <c r="E211" s="242">
        <v>3451.16</v>
      </c>
      <c r="F211" s="52">
        <f t="shared" si="31"/>
        <v>99.139927034558042</v>
      </c>
    </row>
    <row r="212" spans="1:6" ht="12.75" customHeight="1" x14ac:dyDescent="0.2">
      <c r="A212" s="53">
        <v>3432</v>
      </c>
      <c r="B212" s="85" t="s">
        <v>467</v>
      </c>
      <c r="C212" s="50" t="s">
        <v>468</v>
      </c>
      <c r="D212" s="242">
        <v>35.479999999999997</v>
      </c>
      <c r="E212" s="242">
        <v>83.32</v>
      </c>
      <c r="F212" s="52">
        <f t="shared" si="31"/>
        <v>234.83652762119505</v>
      </c>
    </row>
    <row r="213" spans="1:6" ht="12.75" customHeight="1" x14ac:dyDescent="0.2">
      <c r="A213" s="53">
        <v>3433</v>
      </c>
      <c r="B213" s="85" t="s">
        <v>469</v>
      </c>
      <c r="C213" s="50" t="s">
        <v>470</v>
      </c>
      <c r="D213" s="242">
        <v>1438.8</v>
      </c>
      <c r="E213" s="242">
        <v>0.15</v>
      </c>
      <c r="F213" s="52">
        <f t="shared" si="31"/>
        <v>1.0425354462051709E-2</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6529.12</v>
      </c>
      <c r="E215" s="51">
        <f t="shared" si="48"/>
        <v>0</v>
      </c>
      <c r="F215" s="52">
        <f t="shared" si="31"/>
        <v>0</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6529.12</v>
      </c>
      <c r="E223" s="242"/>
      <c r="F223" s="52">
        <f t="shared" si="31"/>
        <v>0</v>
      </c>
    </row>
    <row r="224" spans="1:6" ht="24" x14ac:dyDescent="0.2">
      <c r="A224" s="53">
        <v>36</v>
      </c>
      <c r="B224" s="85" t="s">
        <v>491</v>
      </c>
      <c r="C224" s="50" t="s">
        <v>492</v>
      </c>
      <c r="D224" s="51">
        <f t="shared" ref="D224:E224" si="51">D225+D228+D231+D236+D240+D244+D247</f>
        <v>160703.73000000001</v>
      </c>
      <c r="E224" s="51">
        <f t="shared" si="51"/>
        <v>79926.720000000001</v>
      </c>
      <c r="F224" s="52">
        <f t="shared" ref="F224:F235" si="52">IF(D224&lt;&gt;0,IF(E224/D224&gt;=100,"&gt;&gt;100",E224/D224*100),"-")</f>
        <v>49.735447957555188</v>
      </c>
    </row>
    <row r="225" spans="1:6" ht="12.75" customHeight="1" x14ac:dyDescent="0.2">
      <c r="A225" s="53">
        <v>361</v>
      </c>
      <c r="B225" s="85" t="s">
        <v>493</v>
      </c>
      <c r="C225" s="50" t="s">
        <v>494</v>
      </c>
      <c r="D225" s="51">
        <f t="shared" ref="D225:E225" si="53">SUM(D226:D227)</f>
        <v>100296</v>
      </c>
      <c r="E225" s="51">
        <f t="shared" si="53"/>
        <v>42691.91</v>
      </c>
      <c r="F225" s="52">
        <f t="shared" si="52"/>
        <v>42.565914891919917</v>
      </c>
    </row>
    <row r="226" spans="1:6" ht="12.75" customHeight="1" x14ac:dyDescent="0.2">
      <c r="A226" s="53">
        <v>3611</v>
      </c>
      <c r="B226" s="85" t="s">
        <v>495</v>
      </c>
      <c r="C226" s="50" t="s">
        <v>496</v>
      </c>
      <c r="D226" s="242">
        <v>100296</v>
      </c>
      <c r="E226" s="242">
        <v>42691.91</v>
      </c>
      <c r="F226" s="52">
        <f t="shared" si="52"/>
        <v>42.565914891919917</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21692</v>
      </c>
      <c r="E228" s="51">
        <f t="shared" si="54"/>
        <v>0</v>
      </c>
      <c r="F228" s="52">
        <f t="shared" si="52"/>
        <v>0</v>
      </c>
    </row>
    <row r="229" spans="1:6" ht="12.75" customHeight="1" x14ac:dyDescent="0.2">
      <c r="A229" s="53">
        <v>3621</v>
      </c>
      <c r="B229" s="85" t="s">
        <v>501</v>
      </c>
      <c r="C229" s="50" t="s">
        <v>502</v>
      </c>
      <c r="D229" s="242">
        <v>21692</v>
      </c>
      <c r="E229" s="242"/>
      <c r="F229" s="52">
        <f t="shared" si="52"/>
        <v>0</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38715.730000000003</v>
      </c>
      <c r="E247" s="51">
        <f t="shared" si="62"/>
        <v>37234.81</v>
      </c>
      <c r="F247" s="52">
        <f t="shared" si="61"/>
        <v>96.174888088123339</v>
      </c>
    </row>
    <row r="248" spans="1:6" ht="12.75" customHeight="1" x14ac:dyDescent="0.2">
      <c r="A248" s="53" t="s">
        <v>539</v>
      </c>
      <c r="B248" s="85" t="s">
        <v>201</v>
      </c>
      <c r="C248" s="50" t="s">
        <v>539</v>
      </c>
      <c r="D248" s="242">
        <v>27652.38</v>
      </c>
      <c r="E248" s="242">
        <v>27433.87</v>
      </c>
      <c r="F248" s="52">
        <f t="shared" si="61"/>
        <v>99.209796769753623</v>
      </c>
    </row>
    <row r="249" spans="1:6" ht="12.75" customHeight="1" x14ac:dyDescent="0.2">
      <c r="A249" s="53" t="s">
        <v>540</v>
      </c>
      <c r="B249" s="85" t="s">
        <v>203</v>
      </c>
      <c r="C249" s="50" t="s">
        <v>540</v>
      </c>
      <c r="D249" s="242">
        <v>0</v>
      </c>
      <c r="E249" s="242"/>
      <c r="F249" s="52" t="str">
        <f t="shared" si="61"/>
        <v>-</v>
      </c>
    </row>
    <row r="250" spans="1:6" ht="24" x14ac:dyDescent="0.2">
      <c r="A250" s="53" t="s">
        <v>541</v>
      </c>
      <c r="B250" s="85" t="s">
        <v>205</v>
      </c>
      <c r="C250" s="50" t="s">
        <v>541</v>
      </c>
      <c r="D250" s="242">
        <v>11063.35</v>
      </c>
      <c r="E250" s="242">
        <v>9800.94</v>
      </c>
      <c r="F250" s="52">
        <f t="shared" si="61"/>
        <v>88.589260938142615</v>
      </c>
    </row>
    <row r="251" spans="1:6" ht="24" x14ac:dyDescent="0.2">
      <c r="A251" s="53" t="s">
        <v>542</v>
      </c>
      <c r="B251" s="85" t="s">
        <v>207</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55130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55130</v>
      </c>
      <c r="F259" s="52" t="str">
        <f t="shared" ref="F259:F262" si="67">IF(D259&lt;&gt;0,IF(E259/D259&gt;=100,"&gt;&gt;100",E259/D259*100),"-")</f>
        <v>-</v>
      </c>
    </row>
    <row r="260" spans="1:6" ht="12.75" customHeight="1" x14ac:dyDescent="0.2">
      <c r="A260" s="53">
        <v>3721</v>
      </c>
      <c r="B260" s="85" t="s">
        <v>559</v>
      </c>
      <c r="C260" s="50" t="s">
        <v>560</v>
      </c>
      <c r="D260" s="242">
        <v>0</v>
      </c>
      <c r="E260" s="242">
        <v>55130</v>
      </c>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2273.36</v>
      </c>
      <c r="E263" s="51">
        <f t="shared" si="68"/>
        <v>300</v>
      </c>
      <c r="F263" s="52">
        <f t="shared" ref="F263:F267" si="69">IF(D263&lt;&gt;0,IF(E263/D263&gt;=100,"&gt;&gt;100",E263/D263*100),"-")</f>
        <v>13.196326142801842</v>
      </c>
    </row>
    <row r="264" spans="1:6" ht="12.75" customHeight="1" x14ac:dyDescent="0.2">
      <c r="A264" s="53">
        <v>381</v>
      </c>
      <c r="B264" s="85" t="s">
        <v>567</v>
      </c>
      <c r="C264" s="50" t="s">
        <v>568</v>
      </c>
      <c r="D264" s="51">
        <f t="shared" ref="D264:E264" si="70">SUM(D265:D267)</f>
        <v>0</v>
      </c>
      <c r="E264" s="51">
        <f t="shared" si="70"/>
        <v>300</v>
      </c>
      <c r="F264" s="52" t="str">
        <f t="shared" si="69"/>
        <v>-</v>
      </c>
    </row>
    <row r="265" spans="1:6" ht="12.75" customHeight="1" x14ac:dyDescent="0.2">
      <c r="A265" s="53">
        <v>3811</v>
      </c>
      <c r="B265" s="85" t="s">
        <v>569</v>
      </c>
      <c r="C265" s="50" t="s">
        <v>570</v>
      </c>
      <c r="D265" s="242">
        <v>0</v>
      </c>
      <c r="E265" s="242">
        <v>300</v>
      </c>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2273.36</v>
      </c>
      <c r="E273" s="51">
        <f t="shared" si="73"/>
        <v>0</v>
      </c>
      <c r="F273" s="52">
        <f t="shared" ref="F273:F284" si="74">IF(D273&lt;&gt;0,IF(E273/D273&gt;=100,"&gt;&gt;100",E273/D273*100),"-")</f>
        <v>0</v>
      </c>
    </row>
    <row r="274" spans="1:6" ht="12.75" customHeight="1" x14ac:dyDescent="0.2">
      <c r="A274" s="53">
        <v>3831</v>
      </c>
      <c r="B274" s="85" t="s">
        <v>587</v>
      </c>
      <c r="C274" s="50" t="s">
        <v>588</v>
      </c>
      <c r="D274" s="242">
        <v>926.69</v>
      </c>
      <c r="E274" s="242"/>
      <c r="F274" s="52">
        <f t="shared" si="74"/>
        <v>0</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343</v>
      </c>
      <c r="C278" s="50" t="s">
        <v>595</v>
      </c>
      <c r="D278" s="242">
        <v>1346.67</v>
      </c>
      <c r="E278" s="242"/>
      <c r="F278" s="52">
        <f t="shared" si="74"/>
        <v>0</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8141653.0000000009</v>
      </c>
      <c r="E289" s="51">
        <f t="shared" si="79"/>
        <v>9571837.8900000006</v>
      </c>
      <c r="F289" s="52">
        <f t="shared" si="76"/>
        <v>117.56627173867517</v>
      </c>
    </row>
    <row r="290" spans="1:6" ht="12.75" customHeight="1" x14ac:dyDescent="0.2">
      <c r="A290" s="53" t="s">
        <v>608</v>
      </c>
      <c r="B290" s="85" t="s">
        <v>619</v>
      </c>
      <c r="C290" s="50" t="s">
        <v>620</v>
      </c>
      <c r="D290" s="51">
        <f>IF(D6&gt;=D289,D6-D289,0)</f>
        <v>181829.98999999836</v>
      </c>
      <c r="E290" s="51">
        <f>IF(E6&gt;=E289,E6-E289,0)</f>
        <v>167691.01999999955</v>
      </c>
      <c r="F290" s="52">
        <f t="shared" si="76"/>
        <v>92.224071507676513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2785345.74</v>
      </c>
      <c r="E292" s="242">
        <v>2555076.42</v>
      </c>
      <c r="F292" s="52">
        <f t="shared" si="76"/>
        <v>91.732828112031783</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17369.62</v>
      </c>
      <c r="E294" s="242">
        <v>13832.31</v>
      </c>
      <c r="F294" s="52">
        <f t="shared" si="76"/>
        <v>79.635075493879555</v>
      </c>
    </row>
    <row r="295" spans="1:6" ht="24" x14ac:dyDescent="0.2">
      <c r="A295" s="53">
        <v>9661</v>
      </c>
      <c r="B295" s="85" t="s">
        <v>629</v>
      </c>
      <c r="C295" s="50" t="s">
        <v>630</v>
      </c>
      <c r="D295" s="242">
        <v>13402.75</v>
      </c>
      <c r="E295" s="242">
        <v>6414.69</v>
      </c>
      <c r="F295" s="52">
        <f t="shared" si="76"/>
        <v>47.860998675644922</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90000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90000</v>
      </c>
      <c r="F311" s="52" t="str">
        <f t="shared" si="81"/>
        <v>-</v>
      </c>
    </row>
    <row r="312" spans="1:6" ht="12.75" customHeight="1" x14ac:dyDescent="0.2">
      <c r="A312" s="53">
        <v>721</v>
      </c>
      <c r="B312" s="85" t="s">
        <v>662</v>
      </c>
      <c r="C312" s="50" t="s">
        <v>663</v>
      </c>
      <c r="D312" s="51">
        <f t="shared" ref="D312:E312" si="86">SUM(D313:D316)</f>
        <v>0</v>
      </c>
      <c r="E312" s="51">
        <f t="shared" si="86"/>
        <v>90000</v>
      </c>
      <c r="F312" s="52" t="str">
        <f t="shared" si="81"/>
        <v>-</v>
      </c>
    </row>
    <row r="313" spans="1:6" ht="12.75" customHeight="1" x14ac:dyDescent="0.2">
      <c r="A313" s="53">
        <v>7211</v>
      </c>
      <c r="B313" s="85" t="s">
        <v>664</v>
      </c>
      <c r="C313" s="50" t="s">
        <v>665</v>
      </c>
      <c r="D313" s="242">
        <v>0</v>
      </c>
      <c r="E313" s="242">
        <v>90000</v>
      </c>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387558.81</v>
      </c>
      <c r="E350" s="51">
        <f t="shared" si="95"/>
        <v>470788.69</v>
      </c>
      <c r="F350" s="52">
        <f t="shared" si="81"/>
        <v>121.47541943376284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387558.81</v>
      </c>
      <c r="E363" s="51">
        <f t="shared" si="99"/>
        <v>470788.69</v>
      </c>
      <c r="F363" s="52">
        <f t="shared" si="81"/>
        <v>121.47541943376284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381043.56</v>
      </c>
      <c r="E369" s="51">
        <f t="shared" si="101"/>
        <v>447718.69</v>
      </c>
      <c r="F369" s="52">
        <f t="shared" si="81"/>
        <v>117.49803355815803</v>
      </c>
    </row>
    <row r="370" spans="1:6" ht="12.75" customHeight="1" x14ac:dyDescent="0.2">
      <c r="A370" s="53">
        <v>4221</v>
      </c>
      <c r="B370" s="85" t="s">
        <v>674</v>
      </c>
      <c r="C370" s="50" t="s">
        <v>766</v>
      </c>
      <c r="D370" s="242">
        <v>158510.35</v>
      </c>
      <c r="E370" s="242">
        <v>214521.64</v>
      </c>
      <c r="F370" s="52">
        <f t="shared" si="81"/>
        <v>135.33604587965391</v>
      </c>
    </row>
    <row r="371" spans="1:6" ht="12.75" customHeight="1" x14ac:dyDescent="0.2">
      <c r="A371" s="53">
        <v>4222</v>
      </c>
      <c r="B371" s="85" t="s">
        <v>767</v>
      </c>
      <c r="C371" s="50" t="s">
        <v>768</v>
      </c>
      <c r="D371" s="242">
        <v>4892.38</v>
      </c>
      <c r="E371" s="242">
        <v>2930.75</v>
      </c>
      <c r="F371" s="52">
        <f t="shared" si="81"/>
        <v>59.904381916367896</v>
      </c>
    </row>
    <row r="372" spans="1:6" ht="12.75" customHeight="1" x14ac:dyDescent="0.2">
      <c r="A372" s="53">
        <v>4223</v>
      </c>
      <c r="B372" s="85" t="s">
        <v>678</v>
      </c>
      <c r="C372" s="50" t="s">
        <v>769</v>
      </c>
      <c r="D372" s="242">
        <v>10790</v>
      </c>
      <c r="E372" s="242">
        <v>14063.75</v>
      </c>
      <c r="F372" s="52">
        <f t="shared" si="81"/>
        <v>130.34059314179797</v>
      </c>
    </row>
    <row r="373" spans="1:6" ht="12.75" customHeight="1" x14ac:dyDescent="0.2">
      <c r="A373" s="53">
        <v>4224</v>
      </c>
      <c r="B373" s="85" t="s">
        <v>680</v>
      </c>
      <c r="C373" s="50" t="s">
        <v>770</v>
      </c>
      <c r="D373" s="242">
        <v>185551.85</v>
      </c>
      <c r="E373" s="242">
        <v>200737.55</v>
      </c>
      <c r="F373" s="52">
        <f t="shared" si="81"/>
        <v>108.18407361608089</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21298.98</v>
      </c>
      <c r="E376" s="242">
        <v>15465</v>
      </c>
      <c r="F376" s="52">
        <f t="shared" si="81"/>
        <v>72.609110858829865</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6515.25</v>
      </c>
      <c r="E383" s="51">
        <f t="shared" si="103"/>
        <v>5256.33</v>
      </c>
      <c r="F383" s="52">
        <f t="shared" si="81"/>
        <v>80.677333947277546</v>
      </c>
    </row>
    <row r="384" spans="1:6" ht="12.75" customHeight="1" x14ac:dyDescent="0.2">
      <c r="A384" s="53">
        <v>4241</v>
      </c>
      <c r="B384" s="85" t="s">
        <v>783</v>
      </c>
      <c r="C384" s="50" t="s">
        <v>784</v>
      </c>
      <c r="D384" s="242">
        <v>6515.25</v>
      </c>
      <c r="E384" s="242">
        <v>5256.33</v>
      </c>
      <c r="F384" s="52">
        <f t="shared" si="81"/>
        <v>80.677333947277546</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17813.669999999998</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v>17813.669999999998</v>
      </c>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387558.81</v>
      </c>
      <c r="E408" s="51">
        <f t="shared" si="111"/>
        <v>380788.69</v>
      </c>
      <c r="F408" s="52">
        <f t="shared" si="81"/>
        <v>98.253137375460526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8323482.9899999993</v>
      </c>
      <c r="E412" s="51">
        <f>E6+E298</f>
        <v>9829528.9100000001</v>
      </c>
      <c r="F412" s="52">
        <f t="shared" si="81"/>
        <v>118.09393882115691</v>
      </c>
    </row>
    <row r="413" spans="1:6" ht="12.75" customHeight="1" x14ac:dyDescent="0.2">
      <c r="A413" s="53" t="s">
        <v>608</v>
      </c>
      <c r="B413" s="85" t="s">
        <v>831</v>
      </c>
      <c r="C413" s="50" t="s">
        <v>832</v>
      </c>
      <c r="D413" s="51">
        <f t="shared" ref="D413:E413" si="112">D289+D350</f>
        <v>8529211.8100000005</v>
      </c>
      <c r="E413" s="51">
        <f t="shared" si="112"/>
        <v>10042626.58</v>
      </c>
      <c r="F413" s="52">
        <f t="shared" si="81"/>
        <v>117.74389947996846</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205728.82000000123</v>
      </c>
      <c r="E415" s="51">
        <f t="shared" si="114"/>
        <v>213097.66999999993</v>
      </c>
      <c r="F415" s="52">
        <f t="shared" si="81"/>
        <v>103.58182679509787</v>
      </c>
    </row>
    <row r="416" spans="1:6" ht="12.75" customHeight="1" x14ac:dyDescent="0.2">
      <c r="A416" s="60" t="s">
        <v>837</v>
      </c>
      <c r="B416" s="232" t="s">
        <v>838</v>
      </c>
      <c r="C416" s="61" t="s">
        <v>839</v>
      </c>
      <c r="D416" s="51">
        <f t="shared" ref="D416:E416" si="115">IF(D292-D293+D409-D410&gt;=0,D292-D293+D409-D410,0)</f>
        <v>2785345.74</v>
      </c>
      <c r="E416" s="51">
        <f t="shared" si="115"/>
        <v>2555076.42</v>
      </c>
      <c r="F416" s="52">
        <f t="shared" si="81"/>
        <v>91.732828112031783</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17369.62</v>
      </c>
      <c r="E418" s="62">
        <f t="shared" si="117"/>
        <v>13832.31</v>
      </c>
      <c r="F418" s="57">
        <f t="shared" si="81"/>
        <v>79.635075493879555</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8323482.9899999993</v>
      </c>
      <c r="E639" s="51">
        <f t="shared" si="180"/>
        <v>9829528.9100000001</v>
      </c>
      <c r="F639" s="52">
        <f t="shared" si="119"/>
        <v>118.09393882115691</v>
      </c>
    </row>
    <row r="640" spans="1:6" ht="12.75" customHeight="1" x14ac:dyDescent="0.2">
      <c r="A640" s="53" t="s">
        <v>608</v>
      </c>
      <c r="B640" s="85" t="s">
        <v>1277</v>
      </c>
      <c r="C640" s="50" t="s">
        <v>1278</v>
      </c>
      <c r="D640" s="51">
        <f t="shared" ref="D640:E640" si="181">D413+D528</f>
        <v>8529211.8100000005</v>
      </c>
      <c r="E640" s="51">
        <f t="shared" si="181"/>
        <v>10042626.58</v>
      </c>
      <c r="F640" s="52">
        <f t="shared" si="119"/>
        <v>117.74389947996846</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205728.82000000123</v>
      </c>
      <c r="E642" s="51">
        <f t="shared" si="183"/>
        <v>213097.66999999993</v>
      </c>
      <c r="F642" s="52">
        <f t="shared" si="119"/>
        <v>103.58182679509787</v>
      </c>
    </row>
    <row r="643" spans="1:6" ht="24" x14ac:dyDescent="0.2">
      <c r="A643" s="60" t="s">
        <v>1283</v>
      </c>
      <c r="B643" s="85" t="s">
        <v>1284</v>
      </c>
      <c r="C643" s="61" t="s">
        <v>1283</v>
      </c>
      <c r="D643" s="51">
        <f t="shared" ref="D643:E643" si="184">IF(D416-D417+D637-D638&gt;=0,D416-D417+D637-D638,0)</f>
        <v>2785345.74</v>
      </c>
      <c r="E643" s="51">
        <f t="shared" si="184"/>
        <v>2555076.42</v>
      </c>
      <c r="F643" s="52">
        <f t="shared" si="119"/>
        <v>91.732828112031783</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2579616.919999999</v>
      </c>
      <c r="E645" s="51">
        <f t="shared" si="186"/>
        <v>2341978.75</v>
      </c>
      <c r="F645" s="52">
        <f t="shared" si="119"/>
        <v>90.787850391367456</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531375.5</v>
      </c>
      <c r="E647" s="243">
        <v>680141.49</v>
      </c>
      <c r="F647" s="57">
        <f t="shared" si="119"/>
        <v>127.99639614547529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3313556.14</v>
      </c>
      <c r="E649" s="242">
        <v>3047667.7</v>
      </c>
      <c r="F649" s="52">
        <f t="shared" ref="F649:F724" si="188">IF(D649&lt;&gt;0,IF(E649/D649&gt;=100,"&gt;&gt;100",E649/D649*100),"-")</f>
        <v>91.975737583247948</v>
      </c>
    </row>
    <row r="650" spans="1:6" ht="12.75" customHeight="1" x14ac:dyDescent="0.2">
      <c r="A650" s="53" t="s">
        <v>1296</v>
      </c>
      <c r="B650" s="85" t="s">
        <v>1297</v>
      </c>
      <c r="C650" s="50" t="s">
        <v>1296</v>
      </c>
      <c r="D650" s="242">
        <v>5175998.08</v>
      </c>
      <c r="E650" s="242">
        <v>5464380.9100000001</v>
      </c>
      <c r="F650" s="52">
        <f t="shared" si="188"/>
        <v>105.57154051339988</v>
      </c>
    </row>
    <row r="651" spans="1:6" ht="12.75" customHeight="1" x14ac:dyDescent="0.2">
      <c r="A651" s="53" t="s">
        <v>1298</v>
      </c>
      <c r="B651" s="85" t="s">
        <v>1299</v>
      </c>
      <c r="C651" s="50" t="s">
        <v>1298</v>
      </c>
      <c r="D651" s="242">
        <v>5441886.5199999996</v>
      </c>
      <c r="E651" s="242">
        <v>5667501.6399999997</v>
      </c>
      <c r="F651" s="52">
        <f t="shared" si="188"/>
        <v>104.14589902179732</v>
      </c>
    </row>
    <row r="652" spans="1:6" ht="24" x14ac:dyDescent="0.2">
      <c r="A652" s="53">
        <v>11</v>
      </c>
      <c r="B652" s="85" t="s">
        <v>1300</v>
      </c>
      <c r="C652" s="50" t="s">
        <v>1301</v>
      </c>
      <c r="D652" s="51">
        <f t="shared" ref="D652:E652" si="189">+D649+D650-D651</f>
        <v>3047667.7000000011</v>
      </c>
      <c r="E652" s="51">
        <f t="shared" si="189"/>
        <v>2844546.9699999997</v>
      </c>
      <c r="F652" s="52">
        <f t="shared" si="188"/>
        <v>93.335207444039867</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194</v>
      </c>
      <c r="E654" s="262">
        <v>198</v>
      </c>
      <c r="F654" s="52">
        <f t="shared" si="188"/>
        <v>102.06185567010309</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186</v>
      </c>
      <c r="E656" s="262">
        <v>188</v>
      </c>
      <c r="F656" s="52">
        <f t="shared" si="188"/>
        <v>101.0752688172043</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5275.73</v>
      </c>
      <c r="E670" s="242">
        <v>31669.46</v>
      </c>
      <c r="F670" s="52">
        <f t="shared" si="188"/>
        <v>600.28583722063104</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c r="F675" s="52" t="str">
        <f t="shared" si="188"/>
        <v>-</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v>11236</v>
      </c>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594928.64000000001</v>
      </c>
      <c r="E710" s="242">
        <v>548584.11</v>
      </c>
      <c r="F710" s="52">
        <f t="shared" si="188"/>
        <v>92.210069093328556</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v>1580.35</v>
      </c>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10621.9</v>
      </c>
      <c r="E716" s="242">
        <v>2327.7199999999998</v>
      </c>
      <c r="F716" s="52">
        <f t="shared" si="188"/>
        <v>21.914346774117625</v>
      </c>
    </row>
    <row r="717" spans="1:6" ht="12.75" customHeight="1" x14ac:dyDescent="0.2">
      <c r="A717" s="53">
        <v>31215</v>
      </c>
      <c r="B717" s="85" t="s">
        <v>1413</v>
      </c>
      <c r="C717" s="50" t="s">
        <v>1414</v>
      </c>
      <c r="D717" s="242">
        <v>5863.35</v>
      </c>
      <c r="E717" s="242">
        <v>3972.96</v>
      </c>
      <c r="F717" s="52">
        <f t="shared" si="188"/>
        <v>67.759216147765358</v>
      </c>
    </row>
    <row r="718" spans="1:6" ht="12.75" customHeight="1" x14ac:dyDescent="0.2">
      <c r="A718" s="53">
        <v>32121</v>
      </c>
      <c r="B718" s="85" t="s">
        <v>1415</v>
      </c>
      <c r="C718" s="50" t="s">
        <v>1416</v>
      </c>
      <c r="D718" s="242">
        <v>155593.94</v>
      </c>
      <c r="E718" s="242">
        <v>152623.26999999999</v>
      </c>
      <c r="F718" s="52">
        <f t="shared" si="188"/>
        <v>98.090754691345936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11169.81</v>
      </c>
      <c r="E720" s="242">
        <v>12276.14</v>
      </c>
      <c r="F720" s="52">
        <f t="shared" si="188"/>
        <v>109.9046447522384</v>
      </c>
    </row>
    <row r="721" spans="1:6" ht="12.75" customHeight="1" x14ac:dyDescent="0.2">
      <c r="A721" s="53" t="s">
        <v>1421</v>
      </c>
      <c r="B721" s="85" t="s">
        <v>1422</v>
      </c>
      <c r="C721" s="50" t="s">
        <v>1421</v>
      </c>
      <c r="D721" s="242">
        <v>142556.63</v>
      </c>
      <c r="E721" s="242">
        <v>153406.47</v>
      </c>
      <c r="F721" s="52">
        <f t="shared" si="188"/>
        <v>107.61089820936422</v>
      </c>
    </row>
    <row r="722" spans="1:6" ht="12.75" customHeight="1" x14ac:dyDescent="0.2">
      <c r="A722" s="53" t="s">
        <v>1423</v>
      </c>
      <c r="B722" s="85" t="s">
        <v>1424</v>
      </c>
      <c r="C722" s="50" t="s">
        <v>1423</v>
      </c>
      <c r="D722" s="242">
        <v>152150.60999999999</v>
      </c>
      <c r="E722" s="242">
        <v>139815.03</v>
      </c>
      <c r="F722" s="52">
        <f t="shared" si="188"/>
        <v>91.892520181154723</v>
      </c>
    </row>
    <row r="723" spans="1:6" ht="12.75" customHeight="1" x14ac:dyDescent="0.2">
      <c r="A723" s="53" t="s">
        <v>1425</v>
      </c>
      <c r="B723" s="85" t="s">
        <v>1426</v>
      </c>
      <c r="C723" s="50" t="s">
        <v>1425</v>
      </c>
      <c r="D723" s="242">
        <v>18938.68</v>
      </c>
      <c r="E723" s="242">
        <v>25912.639999999999</v>
      </c>
      <c r="F723" s="52">
        <f t="shared" si="188"/>
        <v>136.82389691361806</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v>55130</v>
      </c>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40</v>
      </c>
      <c r="C984" s="220" t="s">
        <v>41</v>
      </c>
      <c r="D984" s="65" t="s">
        <v>1946</v>
      </c>
      <c r="E984" s="67" t="s">
        <v>1947</v>
      </c>
      <c r="F984" s="65" t="s">
        <v>54</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1966</v>
      </c>
      <c r="E3" s="287" t="s">
        <v>1967</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8920064.5999999996</v>
      </c>
      <c r="E6" s="229">
        <f t="shared" si="0"/>
        <v>8670403.4199999999</v>
      </c>
      <c r="F6" s="230">
        <f t="shared" ref="F6:F260" si="1">IF(D6&gt;0,IF(E6/D6&gt;=100,"&gt;&gt;100",E6/D6*100),"-")</f>
        <v>97.201128117390539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5272736.62</v>
      </c>
      <c r="E7" s="104">
        <f t="shared" si="2"/>
        <v>5114774.59</v>
      </c>
      <c r="F7" s="93">
        <f t="shared" si="1"/>
        <v>97.004173707428606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243478.18</v>
      </c>
      <c r="E8" s="104">
        <f>E9+E10-E11</f>
        <v>227855</v>
      </c>
      <c r="F8" s="93">
        <f t="shared" si="1"/>
        <v>93.583334654464721</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243478.18</v>
      </c>
      <c r="E10" s="247">
        <v>243478.18</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15623.18</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5029258.4400000004</v>
      </c>
      <c r="E12" s="104">
        <f t="shared" si="3"/>
        <v>4886919.59</v>
      </c>
      <c r="F12" s="93">
        <f t="shared" si="1"/>
        <v>97.169784537857225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3610249.0799999996</v>
      </c>
      <c r="E13" s="104">
        <f t="shared" si="4"/>
        <v>3471361.05</v>
      </c>
      <c r="F13" s="93">
        <f t="shared" si="1"/>
        <v>96.152951585268468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57900</v>
      </c>
      <c r="E14" s="247">
        <v>0</v>
      </c>
      <c r="F14" s="93">
        <f t="shared" si="1"/>
        <v>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6479043.3899999997</v>
      </c>
      <c r="E15" s="247">
        <v>6479043.3899999997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2926694.31</v>
      </c>
      <c r="E18" s="247">
        <v>3007682.34</v>
      </c>
      <c r="F18" s="93">
        <f t="shared" si="1"/>
        <v>102.76721862352613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1076622.3200000003</v>
      </c>
      <c r="E19" s="104">
        <f t="shared" si="5"/>
        <v>1064956.6299999999</v>
      </c>
      <c r="F19" s="93">
        <f t="shared" si="1"/>
        <v>98.916454750817323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2485483.02</v>
      </c>
      <c r="E20" s="247">
        <v>2603940.65</v>
      </c>
      <c r="F20" s="93">
        <f t="shared" si="1"/>
        <v>104.76598025602281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259434.75</v>
      </c>
      <c r="E21" s="247">
        <v>261774.06</v>
      </c>
      <c r="F21" s="93">
        <f t="shared" si="1"/>
        <v>100.90169493485357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245513.68</v>
      </c>
      <c r="E22" s="247">
        <v>234997.06</v>
      </c>
      <c r="F22" s="93">
        <f t="shared" si="1"/>
        <v>95.716483089659192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4123527.36</v>
      </c>
      <c r="E23" s="247">
        <v>4292125.75</v>
      </c>
      <c r="F23" s="93">
        <f t="shared" si="1"/>
        <v>104.08869337537267</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98020.92</v>
      </c>
      <c r="E26" s="247">
        <v>113362.32</v>
      </c>
      <c r="F26" s="93">
        <f t="shared" si="1"/>
        <v>115.65114875477602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6135357.4100000001</v>
      </c>
      <c r="E28" s="247">
        <v>6441243.21</v>
      </c>
      <c r="F28" s="93">
        <f t="shared" si="1"/>
        <v>104.98562316029766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1260.8699999999999</v>
      </c>
      <c r="E29" s="104">
        <f t="shared" si="6"/>
        <v>788.04</v>
      </c>
      <c r="F29" s="93">
        <f t="shared" si="1"/>
        <v>62.499702586309461</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1260.8699999999999</v>
      </c>
      <c r="E32" s="247">
        <v>1260.8699999999999</v>
      </c>
      <c r="F32" s="93">
        <f t="shared" si="1"/>
        <v>100</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472.83</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316175.55</v>
      </c>
      <c r="E35" s="104">
        <f t="shared" si="7"/>
        <v>322945.88</v>
      </c>
      <c r="F35" s="93">
        <f t="shared" si="1"/>
        <v>102.14131990914541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316175.55</v>
      </c>
      <c r="E36" s="247">
        <v>322945.88</v>
      </c>
      <c r="F36" s="93">
        <f t="shared" si="1"/>
        <v>102.14131990914541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24950.619999999995</v>
      </c>
      <c r="E45" s="104">
        <f t="shared" si="9"/>
        <v>26867.989999999991</v>
      </c>
      <c r="F45" s="93">
        <f t="shared" si="1"/>
        <v>107.68465873793916</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325795.86</v>
      </c>
      <c r="E47" s="247">
        <v>337894.02</v>
      </c>
      <c r="F47" s="93">
        <f t="shared" si="1"/>
        <v>103.7134173528172</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300845.24</v>
      </c>
      <c r="E50" s="247">
        <v>311026.03000000003</v>
      </c>
      <c r="F50" s="93">
        <f t="shared" si="1"/>
        <v>103.38406218426459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67350.13</v>
      </c>
      <c r="E54" s="247">
        <v>68573.259999999995</v>
      </c>
      <c r="F54" s="93">
        <f t="shared" si="1"/>
        <v>101.81607667275475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67350.13</v>
      </c>
      <c r="E55" s="247">
        <v>68573.259999999995</v>
      </c>
      <c r="F55" s="93">
        <f t="shared" si="1"/>
        <v>101.81607667275475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3647327.98</v>
      </c>
      <c r="E68" s="104">
        <f t="shared" si="13"/>
        <v>3555628.83</v>
      </c>
      <c r="F68" s="93">
        <f t="shared" si="1"/>
        <v>97.485854014148742</v>
      </c>
      <c r="G68" s="87"/>
      <c r="H68" s="87"/>
      <c r="I68" s="87"/>
      <c r="J68" s="87"/>
      <c r="K68" s="87"/>
      <c r="L68" s="87"/>
      <c r="M68" s="87"/>
      <c r="N68" s="87"/>
      <c r="O68" s="87"/>
      <c r="P68" s="87"/>
      <c r="Q68" s="87"/>
      <c r="R68" s="87"/>
      <c r="S68" s="87"/>
      <c r="T68" s="87"/>
      <c r="U68" s="87"/>
      <c r="V68" s="87"/>
      <c r="W68" s="87"/>
      <c r="X68" s="87"/>
    </row>
    <row r="69" spans="1:24" ht="12.75" customHeight="1" x14ac:dyDescent="0.2">
      <c r="A69" s="91" t="s">
        <v>34</v>
      </c>
      <c r="B69" s="86" t="s">
        <v>2072</v>
      </c>
      <c r="C69" s="92" t="s">
        <v>34</v>
      </c>
      <c r="D69" s="104">
        <f t="shared" ref="D69:E69" si="14">+D70+D75+D76+D77</f>
        <v>3047667.7</v>
      </c>
      <c r="E69" s="104">
        <f t="shared" si="14"/>
        <v>2844546.97</v>
      </c>
      <c r="F69" s="93">
        <f t="shared" si="1"/>
        <v>93.335207444039909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3047667.7</v>
      </c>
      <c r="E70" s="104">
        <f t="shared" si="15"/>
        <v>2844546.97</v>
      </c>
      <c r="F70" s="93">
        <f t="shared" si="1"/>
        <v>93.335207444039909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3047667.7</v>
      </c>
      <c r="E72" s="247">
        <v>2844546.97</v>
      </c>
      <c r="F72" s="93">
        <f t="shared" si="1"/>
        <v>93.335207444039909</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49195.73</v>
      </c>
      <c r="E78" s="104">
        <f>E79+SUM(E82:E84)-E85+E86</f>
        <v>13836.27</v>
      </c>
      <c r="F78" s="93">
        <f t="shared" si="1"/>
        <v>28.124940924750991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1500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49195.73</v>
      </c>
      <c r="E86" s="247">
        <v>12336.27</v>
      </c>
      <c r="F86" s="93">
        <f t="shared" si="1"/>
        <v>25.075895814535119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954</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956</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958</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1170</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1174</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1180</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1176</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972</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19089.05</v>
      </c>
      <c r="E146" s="104">
        <f t="shared" si="26"/>
        <v>17104.099999999999</v>
      </c>
      <c r="F146" s="93">
        <f t="shared" si="1"/>
        <v>89.601630253993775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4958.6000000000004</v>
      </c>
      <c r="E158" s="247">
        <v>8421.31</v>
      </c>
      <c r="F158" s="93">
        <f t="shared" si="1"/>
        <v>169.83241237446052</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v>680.6</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16121.29</v>
      </c>
      <c r="E160" s="247">
        <v>8002.19</v>
      </c>
      <c r="F160" s="93">
        <f t="shared" si="1"/>
        <v>49.637404947122718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1990.84</v>
      </c>
      <c r="E163" s="247">
        <v>0</v>
      </c>
      <c r="F163" s="93">
        <f t="shared" si="1"/>
        <v>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2259</v>
      </c>
      <c r="C170" s="92" t="s">
        <v>1291</v>
      </c>
      <c r="D170" s="104">
        <f t="shared" ref="D170:E170" si="29">SUM(D171:D173)</f>
        <v>531375.5</v>
      </c>
      <c r="E170" s="104">
        <f t="shared" si="29"/>
        <v>680141.49</v>
      </c>
      <c r="F170" s="93">
        <f t="shared" si="1"/>
        <v>127.99639614547529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556.84</v>
      </c>
      <c r="E171" s="247">
        <v>484.73</v>
      </c>
      <c r="F171" s="93">
        <f t="shared" si="1"/>
        <v>87.050140076143961</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530818.66</v>
      </c>
      <c r="E173" s="247">
        <v>679656.76</v>
      </c>
      <c r="F173" s="93">
        <f t="shared" si="1"/>
        <v>128.03934963401625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8920064.5999999996</v>
      </c>
      <c r="E175" s="104">
        <f t="shared" si="30"/>
        <v>8670403.4199999999</v>
      </c>
      <c r="F175" s="93">
        <f t="shared" si="1"/>
        <v>97.201128117390539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1039947.1799999999</v>
      </c>
      <c r="E176" s="104">
        <f t="shared" si="31"/>
        <v>1199817.77</v>
      </c>
      <c r="F176" s="93">
        <f t="shared" si="1"/>
        <v>115.3729528840109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646147.18999999994</v>
      </c>
      <c r="E177" s="104">
        <f t="shared" si="32"/>
        <v>859697.1</v>
      </c>
      <c r="F177" s="93">
        <f t="shared" si="1"/>
        <v>133.04973128491048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519453.99</v>
      </c>
      <c r="E178" s="247">
        <v>672018.21</v>
      </c>
      <c r="F178" s="93">
        <f t="shared" si="1"/>
        <v>129.37011225960552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49281.86</v>
      </c>
      <c r="E179" s="247">
        <v>109318.29</v>
      </c>
      <c r="F179" s="93">
        <f t="shared" si="1"/>
        <v>221.82257325514905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318.2</v>
      </c>
      <c r="E180" s="104">
        <f t="shared" si="33"/>
        <v>309.95999999999998</v>
      </c>
      <c r="F180" s="93">
        <f t="shared" si="1"/>
        <v>97.410433689503449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318.2</v>
      </c>
      <c r="E183" s="247">
        <v>309.95999999999998</v>
      </c>
      <c r="F183" s="93">
        <f t="shared" si="1"/>
        <v>97.410433689503449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77093.14</v>
      </c>
      <c r="E188" s="247">
        <v>78050.64</v>
      </c>
      <c r="F188" s="93">
        <f t="shared" si="1"/>
        <v>101.24200415237982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21151.67</v>
      </c>
      <c r="E189" s="247">
        <v>2208.02</v>
      </c>
      <c r="F189" s="93">
        <f t="shared" si="1"/>
        <v>10.438986614295704</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372648.32</v>
      </c>
      <c r="E234" s="104">
        <f t="shared" si="40"/>
        <v>337912.65</v>
      </c>
      <c r="F234" s="93">
        <f t="shared" si="1"/>
        <v>90.67869942362816</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372648.32</v>
      </c>
      <c r="E236" s="247">
        <v>337912.65</v>
      </c>
      <c r="F236" s="93">
        <f t="shared" si="1"/>
        <v>90.67869942362816</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7880117.4199999999</v>
      </c>
      <c r="E237" s="104">
        <f t="shared" si="41"/>
        <v>7470585.6499999994</v>
      </c>
      <c r="F237" s="93">
        <f t="shared" si="1"/>
        <v>94.80297376076409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5283130.88</v>
      </c>
      <c r="E238" s="104">
        <f t="shared" si="42"/>
        <v>5114774.59</v>
      </c>
      <c r="F238" s="93">
        <f t="shared" si="1"/>
        <v>96.813323504111253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5283130.88</v>
      </c>
      <c r="E239" s="104">
        <f t="shared" si="43"/>
        <v>5114774.59</v>
      </c>
      <c r="F239" s="93">
        <f t="shared" si="1"/>
        <v>96.813323504111253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4910725.74</v>
      </c>
      <c r="E240" s="247">
        <v>5114774.59</v>
      </c>
      <c r="F240" s="93">
        <f t="shared" si="1"/>
        <v>104.15516688985362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372405.14</v>
      </c>
      <c r="E241" s="247">
        <v>0</v>
      </c>
      <c r="F241" s="93">
        <f t="shared" si="1"/>
        <v>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2579616.92</v>
      </c>
      <c r="E245" s="104">
        <f t="shared" si="45"/>
        <v>2341978.75</v>
      </c>
      <c r="F245" s="93">
        <f t="shared" si="1"/>
        <v>90.787850391367414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2925997.92</v>
      </c>
      <c r="E246" s="104">
        <f t="shared" si="46"/>
        <v>2801270.42</v>
      </c>
      <c r="F246" s="93">
        <f t="shared" si="1"/>
        <v>95.737266279396394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2405</v>
      </c>
      <c r="C247" s="92" t="s">
        <v>624</v>
      </c>
      <c r="D247" s="247">
        <v>2925997.92</v>
      </c>
      <c r="E247" s="247">
        <v>2801270.42</v>
      </c>
      <c r="F247" s="93">
        <f t="shared" si="1"/>
        <v>95.737266279396394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2406</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2407</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346381</v>
      </c>
      <c r="E250" s="104">
        <f t="shared" si="47"/>
        <v>459291.67</v>
      </c>
      <c r="F250" s="93">
        <f t="shared" si="1"/>
        <v>132.59724696216014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2410</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2411</v>
      </c>
      <c r="C252" s="92" t="s">
        <v>826</v>
      </c>
      <c r="D252" s="247">
        <v>346381</v>
      </c>
      <c r="E252" s="247">
        <v>459291.67</v>
      </c>
      <c r="F252" s="93">
        <f t="shared" si="1"/>
        <v>132.59724696216014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2412</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2415</v>
      </c>
      <c r="C255" s="92" t="s">
        <v>628</v>
      </c>
      <c r="D255" s="247">
        <v>17369.62</v>
      </c>
      <c r="E255" s="247">
        <v>13832.31</v>
      </c>
      <c r="F255" s="93">
        <f t="shared" si="1"/>
        <v>79.635075493879555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2416</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107305.09</v>
      </c>
      <c r="E259" s="104">
        <f t="shared" si="49"/>
        <v>68367.13</v>
      </c>
      <c r="F259" s="93">
        <f t="shared" si="1"/>
        <v>63.712849036331832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107305.09</v>
      </c>
      <c r="E260" s="248">
        <v>68367.13</v>
      </c>
      <c r="F260" s="97">
        <f t="shared" si="1"/>
        <v>63.712849036331832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1990.84</v>
      </c>
      <c r="E264" s="247">
        <v>0</v>
      </c>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19089.05</v>
      </c>
      <c r="E265" s="247">
        <v>17104.099999999999</v>
      </c>
      <c r="F265" s="93">
        <f t="shared" si="50"/>
        <v>89.601630253993775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20438.71</v>
      </c>
      <c r="E268" s="247">
        <v>6673.83</v>
      </c>
      <c r="F268" s="93">
        <f t="shared" si="50"/>
        <v>32.652892477069251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18362.759999999998</v>
      </c>
      <c r="E269" s="247">
        <v>5662.44</v>
      </c>
      <c r="F269" s="93">
        <f t="shared" si="50"/>
        <v>30.836540912150461</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10394.26</v>
      </c>
      <c r="E271" s="247">
        <v>0</v>
      </c>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646147.18999999994</v>
      </c>
      <c r="E288" s="247">
        <v>859697.1</v>
      </c>
      <c r="F288" s="93">
        <f t="shared" si="50"/>
        <v>133.04973128491048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21151.67</v>
      </c>
      <c r="E290" s="247">
        <v>2208.02</v>
      </c>
      <c r="F290" s="93">
        <f t="shared" si="50"/>
        <v>10.438986614295704</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3974.7</v>
      </c>
      <c r="E297" s="247">
        <v>5022</v>
      </c>
      <c r="F297" s="93">
        <f t="shared" si="50"/>
        <v>126.34915842705109</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397.5</v>
      </c>
      <c r="E298" s="247">
        <v>353.67</v>
      </c>
      <c r="F298" s="93">
        <f t="shared" si="50"/>
        <v>88.973584905660388</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51325.67</v>
      </c>
      <c r="E299" s="247">
        <v>46265.760000000002</v>
      </c>
      <c r="F299" s="93">
        <f t="shared" si="50"/>
        <v>90.141560743386307</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18915.2</v>
      </c>
      <c r="E302" s="247">
        <v>5698.87</v>
      </c>
      <c r="F302" s="93">
        <f t="shared" si="50"/>
        <v>30.128520977837926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28" sqref="E12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2536</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2537</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2544</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2567</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2578</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2591</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2592</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2597</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2666</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2667</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2668</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2669</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2670</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2671</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2672</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2673</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2674</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2675</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2676</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2677</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2678</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1604</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8529211.8100000005</v>
      </c>
      <c r="E114" s="81">
        <f t="shared" si="22"/>
        <v>10042626.58</v>
      </c>
      <c r="F114" s="63">
        <f t="shared" si="1"/>
        <v>117.74389947996846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7221405.4800000004</v>
      </c>
      <c r="E122" s="81">
        <f t="shared" si="25"/>
        <v>8801163.0999999996</v>
      </c>
      <c r="F122" s="63">
        <f t="shared" si="1"/>
        <v>121.87604095041064</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7221405.4800000004</v>
      </c>
      <c r="E124" s="249">
        <v>8801163.0999999996</v>
      </c>
      <c r="F124" s="63">
        <f t="shared" si="1"/>
        <v>121.87604095041064</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16657.830000000002</v>
      </c>
      <c r="E125" s="249">
        <v>19367.43</v>
      </c>
      <c r="F125" s="63">
        <f t="shared" si="1"/>
        <v>116.26622435215151</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1291148.5</v>
      </c>
      <c r="E127" s="249">
        <v>1222096.05</v>
      </c>
      <c r="F127" s="63">
        <f t="shared" si="1"/>
        <v>94.6518584035841</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1631</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8529211.8100000005</v>
      </c>
      <c r="E141" s="106">
        <f t="shared" si="28"/>
        <v>10042626.58</v>
      </c>
      <c r="F141" s="82">
        <f t="shared" si="1"/>
        <v>117.74389947996846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1514</v>
      </c>
      <c r="E5" s="107">
        <f t="shared" si="0"/>
        <v>16191.79</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4204.8500000000004</v>
      </c>
      <c r="F6" s="37"/>
      <c r="G6" s="37"/>
      <c r="H6" s="37"/>
      <c r="I6" s="37"/>
      <c r="J6" s="37"/>
      <c r="K6" s="37"/>
      <c r="L6" s="37"/>
      <c r="M6" s="37"/>
      <c r="N6" s="37"/>
      <c r="O6" s="37"/>
      <c r="P6" s="37"/>
      <c r="Q6" s="37"/>
      <c r="R6" s="37"/>
      <c r="S6" s="37"/>
      <c r="T6" s="37"/>
      <c r="U6" s="37"/>
      <c r="V6" s="37"/>
    </row>
    <row r="7" spans="1:25" ht="24" x14ac:dyDescent="0.2">
      <c r="A7" s="209" t="s">
        <v>608</v>
      </c>
      <c r="B7" s="111" t="s">
        <v>2794</v>
      </c>
      <c r="C7" s="92" t="s">
        <v>2795</v>
      </c>
      <c r="D7" s="81">
        <f t="shared" ref="D7:E7" si="2">SUM(D8:D13)</f>
        <v>0</v>
      </c>
      <c r="E7" s="108">
        <f t="shared" si="2"/>
        <v>4204.8500000000004</v>
      </c>
      <c r="F7" s="37"/>
      <c r="G7" s="37"/>
      <c r="H7" s="37"/>
      <c r="I7" s="37"/>
      <c r="J7" s="37"/>
      <c r="K7" s="37"/>
      <c r="L7" s="37"/>
      <c r="M7" s="37"/>
      <c r="N7" s="37"/>
      <c r="O7" s="37"/>
      <c r="P7" s="37"/>
      <c r="Q7" s="37"/>
      <c r="R7" s="37"/>
      <c r="S7" s="37"/>
      <c r="T7" s="37"/>
      <c r="U7" s="37"/>
      <c r="V7" s="37"/>
    </row>
    <row r="8" spans="1:25" ht="13.5" customHeight="1" x14ac:dyDescent="0.2">
      <c r="A8" s="209" t="s">
        <v>608</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2798</v>
      </c>
      <c r="C9" s="92" t="s">
        <v>2799</v>
      </c>
      <c r="D9" s="249"/>
      <c r="E9" s="250">
        <v>1395.65</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2801</v>
      </c>
      <c r="D11" s="249"/>
      <c r="E11" s="250">
        <v>2809.2</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1514</v>
      </c>
      <c r="E22" s="108">
        <f t="shared" si="3"/>
        <v>11986.94</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2824</v>
      </c>
      <c r="C23" s="92" t="s">
        <v>2825</v>
      </c>
      <c r="D23" s="81">
        <f t="shared" ref="D23:E23" si="4">SUM(D24:D29)</f>
        <v>1514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2798</v>
      </c>
      <c r="C25" s="92" t="s">
        <v>2827</v>
      </c>
      <c r="D25" s="249">
        <v>1514</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2832</v>
      </c>
      <c r="C30" s="92" t="s">
        <v>2833</v>
      </c>
      <c r="D30" s="81">
        <f>SUM(D31:D37)</f>
        <v>0</v>
      </c>
      <c r="E30" s="108">
        <f>SUM(E31:E37)</f>
        <v>11986.94</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2810</v>
      </c>
      <c r="C32" s="92" t="s">
        <v>2835</v>
      </c>
      <c r="D32" s="249"/>
      <c r="E32" s="250">
        <v>10394.26</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2818</v>
      </c>
      <c r="C36" s="92" t="s">
        <v>2839</v>
      </c>
      <c r="D36" s="249"/>
      <c r="E36" s="250">
        <v>1592.68</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667298.86</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10378973.269999998</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v>85202.83</v>
      </c>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9834316.3999999985</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7825199.7999999998</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1753633.05</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3496.19</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55130</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196857.36</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459454.04</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10184367.009999998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v>98457.07</v>
      </c>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9607512.2499999981</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7672635.5800000001</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1693596.62</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3504.43</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55130</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182645.62</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478397.69</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861905.11999999918</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861905.12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v>56986.63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802710.47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v>2208.02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1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3</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2151</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3227</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3230</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51"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3318</v>
      </c>
      <c r="B1" s="381"/>
      <c r="C1" s="381"/>
    </row>
    <row r="2" spans="1:17" ht="33" customHeight="1" x14ac:dyDescent="0.2">
      <c r="A2" s="382" t="s">
        <v>3319</v>
      </c>
      <c r="B2" s="383"/>
      <c r="C2" s="375"/>
      <c r="D2" s="4"/>
      <c r="E2" s="4"/>
      <c r="F2" s="4"/>
      <c r="G2" s="4"/>
      <c r="H2" s="4"/>
      <c r="I2" s="4"/>
      <c r="J2" s="4"/>
      <c r="K2" s="4"/>
      <c r="L2" s="4"/>
      <c r="M2" s="4"/>
      <c r="N2" s="4"/>
      <c r="O2" s="4"/>
      <c r="P2" s="4"/>
      <c r="Q2" s="4"/>
    </row>
    <row r="3" spans="1:17" ht="18.75" customHeight="1" x14ac:dyDescent="0.2">
      <c r="A3" s="304" t="s">
        <v>3320</v>
      </c>
      <c r="B3" s="384" t="s">
        <v>3321</v>
      </c>
      <c r="C3" s="375"/>
      <c r="D3" s="4"/>
      <c r="E3" s="4"/>
      <c r="F3" s="4"/>
      <c r="G3" s="4"/>
      <c r="H3" s="4"/>
      <c r="I3" s="4"/>
      <c r="J3" s="4"/>
      <c r="K3" s="4"/>
      <c r="L3" s="4"/>
      <c r="M3" s="4"/>
      <c r="N3" s="4"/>
      <c r="O3" s="4"/>
      <c r="P3" s="4"/>
      <c r="Q3" s="4"/>
    </row>
    <row r="4" spans="1:17" ht="37.5" hidden="1" customHeight="1" x14ac:dyDescent="0.2">
      <c r="A4" s="305" t="s">
        <v>3322</v>
      </c>
      <c r="B4" s="374" t="s">
        <v>3323</v>
      </c>
      <c r="C4" s="375"/>
      <c r="D4" s="4"/>
      <c r="E4" s="4"/>
      <c r="F4" s="4"/>
      <c r="G4" s="4"/>
      <c r="H4" s="4"/>
      <c r="I4" s="4"/>
      <c r="J4" s="4"/>
      <c r="K4" s="4"/>
      <c r="L4" s="4"/>
      <c r="M4" s="4"/>
      <c r="N4" s="4"/>
      <c r="O4" s="4"/>
      <c r="P4" s="4"/>
      <c r="Q4" s="4"/>
    </row>
    <row r="5" spans="1:17" ht="48" hidden="1" customHeight="1" x14ac:dyDescent="0.2">
      <c r="A5" s="305" t="s">
        <v>3322</v>
      </c>
      <c r="B5" s="374" t="s">
        <v>3324</v>
      </c>
      <c r="C5" s="375"/>
      <c r="D5" s="4"/>
      <c r="E5" s="4"/>
      <c r="F5" s="4"/>
      <c r="G5" s="4"/>
      <c r="H5" s="4"/>
      <c r="I5" s="4"/>
      <c r="J5" s="4"/>
      <c r="K5" s="4"/>
      <c r="L5" s="4"/>
      <c r="M5" s="4"/>
      <c r="N5" s="4"/>
      <c r="O5" s="4"/>
      <c r="P5" s="4"/>
      <c r="Q5" s="4"/>
    </row>
    <row r="6" spans="1:17" ht="59.25" hidden="1" customHeight="1" x14ac:dyDescent="0.2">
      <c r="A6" s="305" t="s">
        <v>3322</v>
      </c>
      <c r="B6" s="374" t="s">
        <v>3325</v>
      </c>
      <c r="C6" s="375"/>
      <c r="D6" s="4"/>
      <c r="E6" s="4"/>
      <c r="F6" s="4"/>
      <c r="G6" s="4"/>
      <c r="H6" s="4"/>
      <c r="I6" s="4"/>
      <c r="J6" s="4"/>
      <c r="K6" s="4"/>
      <c r="L6" s="4"/>
      <c r="M6" s="4"/>
      <c r="N6" s="4"/>
      <c r="O6" s="4"/>
      <c r="P6" s="4"/>
      <c r="Q6" s="4"/>
    </row>
    <row r="7" spans="1:17" ht="48" hidden="1" customHeight="1" x14ac:dyDescent="0.2">
      <c r="A7" s="305" t="s">
        <v>3326</v>
      </c>
      <c r="B7" s="374" t="s">
        <v>3327</v>
      </c>
      <c r="C7" s="375"/>
      <c r="D7" s="4"/>
      <c r="E7" s="4"/>
      <c r="F7" s="4"/>
      <c r="G7" s="4"/>
      <c r="H7" s="4"/>
      <c r="I7" s="4"/>
      <c r="J7" s="4"/>
      <c r="K7" s="4"/>
      <c r="L7" s="4"/>
      <c r="M7" s="4"/>
      <c r="N7" s="4"/>
      <c r="O7" s="4"/>
      <c r="P7" s="4"/>
      <c r="Q7" s="4"/>
    </row>
    <row r="8" spans="1:17" ht="41.25" hidden="1" customHeight="1" x14ac:dyDescent="0.2">
      <c r="A8" s="305" t="s">
        <v>3328</v>
      </c>
      <c r="B8" s="374" t="s">
        <v>3329</v>
      </c>
      <c r="C8" s="375"/>
      <c r="D8" s="4"/>
      <c r="E8" s="4"/>
      <c r="F8" s="4"/>
      <c r="G8" s="4"/>
      <c r="H8" s="4"/>
      <c r="I8" s="4"/>
      <c r="J8" s="4"/>
      <c r="K8" s="4"/>
      <c r="L8" s="4"/>
      <c r="M8" s="4"/>
      <c r="N8" s="4"/>
      <c r="O8" s="4"/>
      <c r="P8" s="4"/>
      <c r="Q8" s="4"/>
    </row>
    <row r="9" spans="1:17" ht="59.25" hidden="1" customHeight="1" x14ac:dyDescent="0.2">
      <c r="A9" s="305" t="s">
        <v>3330</v>
      </c>
      <c r="B9" s="374" t="s">
        <v>3331</v>
      </c>
      <c r="C9" s="375"/>
      <c r="D9" s="4"/>
      <c r="E9" s="4"/>
      <c r="F9" s="4"/>
      <c r="G9" s="4"/>
      <c r="H9" s="4"/>
      <c r="I9" s="4"/>
      <c r="J9" s="4"/>
      <c r="K9" s="4"/>
      <c r="L9" s="4"/>
      <c r="M9" s="4"/>
      <c r="N9" s="4"/>
      <c r="O9" s="4"/>
      <c r="P9" s="4"/>
      <c r="Q9" s="4"/>
    </row>
    <row r="10" spans="1:17" ht="61.5" hidden="1" customHeight="1" x14ac:dyDescent="0.2">
      <c r="A10" s="305" t="s">
        <v>3330</v>
      </c>
      <c r="B10" s="374" t="s">
        <v>3332</v>
      </c>
      <c r="C10" s="375"/>
      <c r="D10" s="4"/>
      <c r="E10" s="4"/>
      <c r="F10" s="4"/>
      <c r="G10" s="4"/>
      <c r="H10" s="4"/>
      <c r="I10" s="4"/>
      <c r="J10" s="4"/>
      <c r="K10" s="4"/>
      <c r="L10" s="4"/>
      <c r="M10" s="4"/>
      <c r="N10" s="4"/>
      <c r="O10" s="4"/>
      <c r="P10" s="4"/>
      <c r="Q10" s="4"/>
    </row>
    <row r="11" spans="1:17" ht="43.5" hidden="1" customHeight="1" x14ac:dyDescent="0.2">
      <c r="A11" s="305" t="s">
        <v>3330</v>
      </c>
      <c r="B11" s="374" t="s">
        <v>3333</v>
      </c>
      <c r="C11" s="375"/>
      <c r="D11" s="4"/>
      <c r="E11" s="4"/>
      <c r="F11" s="4"/>
      <c r="G11" s="4"/>
      <c r="H11" s="4"/>
      <c r="I11" s="4"/>
      <c r="J11" s="4"/>
      <c r="K11" s="4"/>
      <c r="L11" s="4"/>
      <c r="M11" s="4"/>
      <c r="N11" s="4"/>
      <c r="O11" s="4"/>
      <c r="P11" s="4"/>
      <c r="Q11" s="4"/>
    </row>
    <row r="12" spans="1:17" ht="27.75" hidden="1" customHeight="1" x14ac:dyDescent="0.2">
      <c r="A12" s="305" t="s">
        <v>3334</v>
      </c>
      <c r="B12" s="374" t="s">
        <v>3335</v>
      </c>
      <c r="C12" s="375"/>
      <c r="D12" s="4"/>
      <c r="E12" s="4"/>
      <c r="F12" s="4"/>
      <c r="G12" s="4"/>
      <c r="H12" s="4"/>
      <c r="I12" s="4"/>
      <c r="J12" s="4"/>
      <c r="K12" s="4"/>
      <c r="L12" s="4"/>
      <c r="M12" s="4"/>
      <c r="N12" s="4"/>
      <c r="O12" s="4"/>
      <c r="P12" s="4"/>
      <c r="Q12" s="4"/>
    </row>
    <row r="13" spans="1:17" ht="27.75" hidden="1" customHeight="1" x14ac:dyDescent="0.2">
      <c r="A13" s="305" t="s">
        <v>3336</v>
      </c>
      <c r="B13" s="374" t="s">
        <v>3337</v>
      </c>
      <c r="C13" s="375"/>
      <c r="D13" s="4"/>
      <c r="E13" s="4"/>
      <c r="F13" s="4"/>
      <c r="G13" s="4"/>
      <c r="H13" s="4"/>
      <c r="I13" s="4"/>
      <c r="J13" s="4"/>
      <c r="K13" s="4"/>
      <c r="L13" s="4"/>
      <c r="M13" s="4"/>
      <c r="N13" s="4"/>
      <c r="O13" s="4"/>
      <c r="P13" s="4"/>
      <c r="Q13" s="4"/>
    </row>
    <row r="14" spans="1:17" ht="45.75" hidden="1" customHeight="1" x14ac:dyDescent="0.2">
      <c r="A14" s="305" t="s">
        <v>3338</v>
      </c>
      <c r="B14" s="374" t="s">
        <v>3339</v>
      </c>
      <c r="C14" s="375"/>
      <c r="D14" s="4"/>
      <c r="E14" s="4"/>
      <c r="F14" s="4"/>
      <c r="G14" s="4"/>
      <c r="H14" s="4"/>
      <c r="I14" s="4"/>
      <c r="J14" s="4"/>
      <c r="K14" s="4"/>
      <c r="L14" s="4"/>
      <c r="M14" s="4"/>
      <c r="N14" s="4"/>
      <c r="O14" s="4"/>
      <c r="P14" s="4"/>
      <c r="Q14" s="4"/>
    </row>
    <row r="15" spans="1:17" ht="45.75" hidden="1" customHeight="1" x14ac:dyDescent="0.2">
      <c r="A15" s="305" t="s">
        <v>3340</v>
      </c>
      <c r="B15" s="374" t="s">
        <v>3341</v>
      </c>
      <c r="C15" s="375"/>
      <c r="D15" s="4"/>
      <c r="E15" s="4"/>
      <c r="F15" s="4"/>
      <c r="G15" s="4"/>
      <c r="H15" s="4"/>
      <c r="I15" s="4"/>
      <c r="J15" s="4"/>
      <c r="K15" s="4"/>
      <c r="L15" s="4"/>
      <c r="M15" s="4"/>
      <c r="N15" s="4"/>
      <c r="O15" s="4"/>
      <c r="P15" s="4"/>
      <c r="Q15" s="4"/>
    </row>
    <row r="16" spans="1:17" ht="51" hidden="1" customHeight="1" x14ac:dyDescent="0.2">
      <c r="A16" s="305" t="s">
        <v>3342</v>
      </c>
      <c r="B16" s="374" t="s">
        <v>3343</v>
      </c>
      <c r="C16" s="375"/>
      <c r="D16" s="4"/>
      <c r="E16" s="4"/>
      <c r="F16" s="4"/>
      <c r="G16" s="4"/>
      <c r="H16" s="4"/>
      <c r="I16" s="4"/>
      <c r="J16" s="4"/>
      <c r="K16" s="4"/>
      <c r="L16" s="4"/>
      <c r="M16" s="4"/>
      <c r="N16" s="4"/>
      <c r="O16" s="4"/>
      <c r="P16" s="4"/>
      <c r="Q16" s="4"/>
    </row>
    <row r="17" spans="1:17" ht="27.75" hidden="1" customHeight="1" x14ac:dyDescent="0.2">
      <c r="A17" s="305" t="s">
        <v>3344</v>
      </c>
      <c r="B17" s="374" t="s">
        <v>3345</v>
      </c>
      <c r="C17" s="375"/>
      <c r="D17" s="4"/>
      <c r="E17" s="4"/>
      <c r="F17" s="4"/>
      <c r="G17" s="4"/>
      <c r="H17" s="4"/>
      <c r="I17" s="4"/>
      <c r="J17" s="4"/>
      <c r="K17" s="4"/>
      <c r="L17" s="4"/>
      <c r="M17" s="4"/>
      <c r="N17" s="4"/>
      <c r="O17" s="4"/>
      <c r="P17" s="4"/>
      <c r="Q17" s="4"/>
    </row>
    <row r="18" spans="1:17" ht="27.75" hidden="1" customHeight="1" x14ac:dyDescent="0.2">
      <c r="A18" s="305" t="s">
        <v>3346</v>
      </c>
      <c r="B18" s="374" t="s">
        <v>3347</v>
      </c>
      <c r="C18" s="375"/>
      <c r="D18" s="4"/>
      <c r="E18" s="4"/>
      <c r="F18" s="4"/>
      <c r="G18" s="4"/>
      <c r="H18" s="4"/>
      <c r="I18" s="4"/>
      <c r="J18" s="4"/>
      <c r="K18" s="4"/>
      <c r="L18" s="4"/>
      <c r="M18" s="4"/>
      <c r="N18" s="4"/>
      <c r="O18" s="4"/>
      <c r="P18" s="4"/>
      <c r="Q18" s="4"/>
    </row>
    <row r="19" spans="1:17" ht="45" hidden="1" customHeight="1" x14ac:dyDescent="0.2">
      <c r="A19" s="305" t="s">
        <v>3346</v>
      </c>
      <c r="B19" s="374" t="s">
        <v>3348</v>
      </c>
      <c r="C19" s="375"/>
      <c r="D19" s="4"/>
      <c r="E19" s="4"/>
      <c r="F19" s="4"/>
      <c r="G19" s="4"/>
      <c r="H19" s="4"/>
      <c r="I19" s="4"/>
      <c r="J19" s="4"/>
      <c r="K19" s="4"/>
      <c r="L19" s="4"/>
      <c r="M19" s="4"/>
      <c r="N19" s="4"/>
      <c r="O19" s="4"/>
      <c r="P19" s="4"/>
      <c r="Q19" s="4"/>
    </row>
    <row r="20" spans="1:17" ht="45" hidden="1" customHeight="1" x14ac:dyDescent="0.2">
      <c r="A20" s="305" t="s">
        <v>3349</v>
      </c>
      <c r="B20" s="374" t="s">
        <v>3350</v>
      </c>
      <c r="C20" s="375"/>
      <c r="D20" s="4"/>
      <c r="E20" s="4"/>
      <c r="F20" s="4"/>
      <c r="G20" s="4"/>
      <c r="H20" s="4"/>
      <c r="I20" s="4"/>
      <c r="J20" s="4"/>
      <c r="K20" s="4"/>
      <c r="L20" s="4"/>
      <c r="M20" s="4"/>
      <c r="N20" s="4"/>
      <c r="O20" s="4"/>
      <c r="P20" s="4"/>
      <c r="Q20" s="4"/>
    </row>
    <row r="21" spans="1:17" ht="30" hidden="1" customHeight="1" x14ac:dyDescent="0.2">
      <c r="A21" s="305" t="s">
        <v>3351</v>
      </c>
      <c r="B21" s="374" t="s">
        <v>3352</v>
      </c>
      <c r="C21" s="375"/>
      <c r="D21" s="4"/>
      <c r="E21" s="4"/>
      <c r="F21" s="4"/>
      <c r="G21" s="4"/>
      <c r="H21" s="4"/>
      <c r="I21" s="4"/>
      <c r="J21" s="4"/>
      <c r="K21" s="4"/>
      <c r="L21" s="4"/>
      <c r="M21" s="4"/>
      <c r="N21" s="4"/>
      <c r="O21" s="4"/>
      <c r="P21" s="4"/>
      <c r="Q21" s="4"/>
    </row>
    <row r="22" spans="1:17" ht="30" hidden="1" customHeight="1" x14ac:dyDescent="0.2">
      <c r="A22" s="305" t="s">
        <v>3353</v>
      </c>
      <c r="B22" s="374" t="s">
        <v>3354</v>
      </c>
      <c r="C22" s="375"/>
      <c r="D22" s="4"/>
      <c r="E22" s="4"/>
      <c r="F22" s="4"/>
      <c r="G22" s="4"/>
      <c r="H22" s="4"/>
      <c r="I22" s="4"/>
      <c r="J22" s="4"/>
      <c r="K22" s="4"/>
      <c r="L22" s="4"/>
      <c r="M22" s="4"/>
      <c r="N22" s="4"/>
      <c r="O22" s="4"/>
      <c r="P22" s="4"/>
      <c r="Q22" s="4"/>
    </row>
    <row r="23" spans="1:17" ht="30" hidden="1" customHeight="1" x14ac:dyDescent="0.2">
      <c r="A23" s="305" t="s">
        <v>3355</v>
      </c>
      <c r="B23" s="374" t="s">
        <v>3356</v>
      </c>
      <c r="C23" s="375"/>
      <c r="D23" s="4"/>
      <c r="E23" s="4"/>
      <c r="F23" s="4"/>
      <c r="G23" s="4"/>
      <c r="H23" s="4"/>
      <c r="I23" s="4"/>
      <c r="J23" s="4"/>
      <c r="K23" s="4"/>
      <c r="L23" s="4"/>
      <c r="M23" s="4"/>
      <c r="N23" s="4"/>
      <c r="O23" s="4"/>
      <c r="P23" s="4"/>
      <c r="Q23" s="4"/>
    </row>
    <row r="24" spans="1:17" ht="30" hidden="1" customHeight="1" x14ac:dyDescent="0.2">
      <c r="A24" s="305" t="s">
        <v>3357</v>
      </c>
      <c r="B24" s="374" t="s">
        <v>3358</v>
      </c>
      <c r="C24" s="375"/>
      <c r="D24" s="4"/>
      <c r="E24" s="4"/>
      <c r="F24" s="4"/>
      <c r="G24" s="4"/>
      <c r="H24" s="4"/>
      <c r="I24" s="4"/>
      <c r="J24" s="4"/>
      <c r="K24" s="4"/>
      <c r="L24" s="4"/>
      <c r="M24" s="4"/>
      <c r="N24" s="4"/>
      <c r="O24" s="4"/>
      <c r="P24" s="4"/>
      <c r="Q24" s="4"/>
    </row>
    <row r="25" spans="1:17" ht="30" hidden="1" customHeight="1" x14ac:dyDescent="0.2">
      <c r="A25" s="305" t="s">
        <v>3359</v>
      </c>
      <c r="B25" s="374" t="s">
        <v>3360</v>
      </c>
      <c r="C25" s="375"/>
      <c r="D25" s="4"/>
      <c r="E25" s="4"/>
      <c r="F25" s="4"/>
      <c r="G25" s="4"/>
      <c r="H25" s="4"/>
      <c r="I25" s="4"/>
      <c r="J25" s="4"/>
      <c r="K25" s="4"/>
      <c r="L25" s="4"/>
      <c r="M25" s="4"/>
      <c r="N25" s="4"/>
      <c r="O25" s="4"/>
      <c r="P25" s="4"/>
      <c r="Q25" s="4"/>
    </row>
    <row r="26" spans="1:17" ht="30" hidden="1" customHeight="1" x14ac:dyDescent="0.2">
      <c r="A26" s="305" t="s">
        <v>3361</v>
      </c>
      <c r="B26" s="374" t="s">
        <v>3362</v>
      </c>
      <c r="C26" s="375"/>
      <c r="D26" s="4"/>
      <c r="E26" s="4"/>
      <c r="F26" s="4"/>
      <c r="G26" s="4"/>
      <c r="H26" s="4"/>
      <c r="I26" s="4"/>
      <c r="J26" s="4"/>
      <c r="K26" s="4"/>
      <c r="L26" s="4"/>
      <c r="M26" s="4"/>
      <c r="N26" s="4"/>
      <c r="O26" s="4"/>
      <c r="P26" s="4"/>
      <c r="Q26" s="4"/>
    </row>
    <row r="27" spans="1:17" ht="70.5" hidden="1" customHeight="1" x14ac:dyDescent="0.2">
      <c r="A27" s="305" t="s">
        <v>3363</v>
      </c>
      <c r="B27" s="374" t="s">
        <v>3364</v>
      </c>
      <c r="C27" s="375"/>
      <c r="D27" s="4"/>
      <c r="E27" s="4"/>
      <c r="F27" s="4"/>
      <c r="G27" s="4"/>
      <c r="H27" s="4"/>
      <c r="I27" s="4"/>
      <c r="J27" s="4"/>
      <c r="K27" s="4"/>
      <c r="L27" s="4"/>
      <c r="M27" s="4"/>
      <c r="N27" s="4"/>
      <c r="O27" s="4"/>
      <c r="P27" s="4"/>
      <c r="Q27" s="4"/>
    </row>
    <row r="28" spans="1:17" ht="48" hidden="1" customHeight="1" x14ac:dyDescent="0.2">
      <c r="A28" s="305" t="s">
        <v>3365</v>
      </c>
      <c r="B28" s="374" t="s">
        <v>3366</v>
      </c>
      <c r="C28" s="375"/>
      <c r="D28" s="4"/>
      <c r="E28" s="4"/>
      <c r="F28" s="4"/>
      <c r="G28" s="4"/>
      <c r="H28" s="4"/>
      <c r="I28" s="4"/>
      <c r="J28" s="4"/>
      <c r="K28" s="4"/>
      <c r="L28" s="4"/>
      <c r="M28" s="4"/>
      <c r="N28" s="4"/>
      <c r="O28" s="4"/>
      <c r="P28" s="4"/>
      <c r="Q28" s="4"/>
    </row>
    <row r="29" spans="1:17" ht="100.5" hidden="1" customHeight="1" x14ac:dyDescent="0.2">
      <c r="A29" s="305" t="s">
        <v>3367</v>
      </c>
      <c r="B29" s="374" t="s">
        <v>3368</v>
      </c>
      <c r="C29" s="375"/>
      <c r="D29" s="4"/>
      <c r="E29" s="4"/>
      <c r="F29" s="4"/>
      <c r="G29" s="4"/>
      <c r="H29" s="4"/>
      <c r="I29" s="4"/>
      <c r="J29" s="4"/>
      <c r="K29" s="4"/>
      <c r="L29" s="4"/>
      <c r="M29" s="4"/>
      <c r="N29" s="4"/>
      <c r="O29" s="4"/>
      <c r="P29" s="4"/>
      <c r="Q29" s="4"/>
    </row>
    <row r="30" spans="1:17" ht="45" hidden="1" customHeight="1" x14ac:dyDescent="0.2">
      <c r="A30" s="305" t="s">
        <v>3369</v>
      </c>
      <c r="B30" s="374" t="s">
        <v>3370</v>
      </c>
      <c r="C30" s="375"/>
      <c r="D30" s="4"/>
      <c r="E30" s="4"/>
      <c r="F30" s="4"/>
      <c r="G30" s="4"/>
      <c r="H30" s="4"/>
      <c r="I30" s="4"/>
      <c r="J30" s="4"/>
      <c r="K30" s="4"/>
      <c r="L30" s="4"/>
      <c r="M30" s="4"/>
      <c r="N30" s="4"/>
      <c r="O30" s="4"/>
      <c r="P30" s="4"/>
      <c r="Q30" s="4"/>
    </row>
    <row r="31" spans="1:17" ht="45" hidden="1" customHeight="1" x14ac:dyDescent="0.2">
      <c r="A31" s="305" t="s">
        <v>3371</v>
      </c>
      <c r="B31" s="374" t="s">
        <v>3372</v>
      </c>
      <c r="C31" s="375"/>
      <c r="D31" s="4"/>
      <c r="E31" s="4"/>
      <c r="F31" s="4"/>
      <c r="G31" s="4"/>
      <c r="H31" s="4"/>
      <c r="I31" s="4"/>
      <c r="J31" s="4"/>
      <c r="K31" s="4"/>
      <c r="L31" s="4"/>
      <c r="M31" s="4"/>
      <c r="N31" s="4"/>
      <c r="O31" s="4"/>
      <c r="P31" s="4"/>
      <c r="Q31" s="4"/>
    </row>
    <row r="32" spans="1:17" ht="45" hidden="1" customHeight="1" x14ac:dyDescent="0.2">
      <c r="A32" s="305" t="s">
        <v>3373</v>
      </c>
      <c r="B32" s="374" t="s">
        <v>3374</v>
      </c>
      <c r="C32" s="375"/>
      <c r="D32" s="4"/>
      <c r="E32" s="4"/>
      <c r="F32" s="4"/>
      <c r="G32" s="4"/>
      <c r="H32" s="4"/>
      <c r="I32" s="4"/>
      <c r="J32" s="4"/>
      <c r="K32" s="4"/>
      <c r="L32" s="4"/>
      <c r="M32" s="4"/>
      <c r="N32" s="4"/>
      <c r="O32" s="4"/>
      <c r="P32" s="4"/>
      <c r="Q32" s="4"/>
    </row>
    <row r="33" spans="1:17" ht="72" hidden="1" customHeight="1" x14ac:dyDescent="0.2">
      <c r="A33" s="305" t="s">
        <v>3375</v>
      </c>
      <c r="B33" s="374" t="s">
        <v>3376</v>
      </c>
      <c r="C33" s="375"/>
      <c r="D33" s="4"/>
      <c r="E33" s="4"/>
      <c r="F33" s="4"/>
      <c r="G33" s="4"/>
      <c r="H33" s="4"/>
      <c r="I33" s="4"/>
      <c r="J33" s="4"/>
      <c r="K33" s="4"/>
      <c r="L33" s="4"/>
      <c r="M33" s="4"/>
      <c r="N33" s="4"/>
      <c r="O33" s="4"/>
      <c r="P33" s="4"/>
      <c r="Q33" s="4"/>
    </row>
    <row r="34" spans="1:17" ht="79.5" hidden="1" customHeight="1" x14ac:dyDescent="0.2">
      <c r="A34" s="305" t="s">
        <v>3377</v>
      </c>
      <c r="B34" s="374" t="s">
        <v>3378</v>
      </c>
      <c r="C34" s="375"/>
      <c r="D34" s="4"/>
      <c r="E34" s="4"/>
      <c r="F34" s="4"/>
      <c r="G34" s="4"/>
      <c r="H34" s="4"/>
      <c r="I34" s="4"/>
      <c r="J34" s="4"/>
      <c r="K34" s="4"/>
      <c r="L34" s="4"/>
      <c r="M34" s="4"/>
      <c r="N34" s="4"/>
      <c r="O34" s="4"/>
      <c r="P34" s="4"/>
      <c r="Q34" s="4"/>
    </row>
    <row r="35" spans="1:17" ht="70.5" hidden="1" customHeight="1" x14ac:dyDescent="0.2">
      <c r="A35" s="305" t="s">
        <v>3379</v>
      </c>
      <c r="B35" s="374" t="s">
        <v>3380</v>
      </c>
      <c r="C35" s="375"/>
      <c r="D35" s="4"/>
      <c r="E35" s="4"/>
      <c r="F35" s="4"/>
      <c r="G35" s="4"/>
      <c r="H35" s="4"/>
      <c r="I35" s="4"/>
      <c r="J35" s="4"/>
      <c r="K35" s="4"/>
      <c r="L35" s="4"/>
      <c r="M35" s="4"/>
      <c r="N35" s="4"/>
      <c r="O35" s="4"/>
      <c r="P35" s="4"/>
      <c r="Q35" s="4"/>
    </row>
    <row r="36" spans="1:17" ht="45.75" hidden="1" customHeight="1" x14ac:dyDescent="0.2">
      <c r="A36" s="305" t="s">
        <v>3381</v>
      </c>
      <c r="B36" s="374" t="s">
        <v>3382</v>
      </c>
      <c r="C36" s="375"/>
      <c r="D36" s="4"/>
      <c r="E36" s="4"/>
      <c r="F36" s="4"/>
      <c r="G36" s="4"/>
      <c r="H36" s="4"/>
      <c r="I36" s="4"/>
      <c r="J36" s="4"/>
      <c r="K36" s="4"/>
      <c r="L36" s="4"/>
      <c r="M36" s="4"/>
      <c r="N36" s="4"/>
      <c r="O36" s="4"/>
      <c r="P36" s="4"/>
      <c r="Q36" s="4"/>
    </row>
    <row r="37" spans="1:17" ht="54.75" hidden="1" customHeight="1" x14ac:dyDescent="0.2">
      <c r="A37" s="305" t="s">
        <v>3383</v>
      </c>
      <c r="B37" s="374" t="s">
        <v>3384</v>
      </c>
      <c r="C37" s="375"/>
      <c r="D37" s="4"/>
      <c r="E37" s="4"/>
      <c r="F37" s="4"/>
      <c r="G37" s="4"/>
      <c r="H37" s="4"/>
      <c r="I37" s="4"/>
      <c r="J37" s="4"/>
      <c r="K37" s="4"/>
      <c r="L37" s="4"/>
      <c r="M37" s="4"/>
      <c r="N37" s="4"/>
      <c r="O37" s="4"/>
      <c r="P37" s="4"/>
      <c r="Q37" s="4"/>
    </row>
    <row r="38" spans="1:17" ht="37.5" hidden="1" customHeight="1" x14ac:dyDescent="0.2">
      <c r="A38" s="305" t="s">
        <v>3385</v>
      </c>
      <c r="B38" s="374" t="s">
        <v>3386</v>
      </c>
      <c r="C38" s="375"/>
      <c r="D38" s="4"/>
      <c r="E38" s="4"/>
      <c r="F38" s="4"/>
      <c r="G38" s="4"/>
      <c r="H38" s="4"/>
      <c r="I38" s="4"/>
      <c r="J38" s="4"/>
      <c r="K38" s="4"/>
      <c r="L38" s="4"/>
      <c r="M38" s="4"/>
      <c r="N38" s="4"/>
      <c r="O38" s="4"/>
      <c r="P38" s="4"/>
      <c r="Q38" s="4"/>
    </row>
    <row r="39" spans="1:17" ht="61.5" hidden="1" customHeight="1" x14ac:dyDescent="0.2">
      <c r="A39" s="305" t="s">
        <v>3387</v>
      </c>
      <c r="B39" s="374" t="s">
        <v>3388</v>
      </c>
      <c r="C39" s="375"/>
      <c r="D39" s="4"/>
      <c r="E39" s="4"/>
      <c r="F39" s="4"/>
      <c r="G39" s="4"/>
      <c r="H39" s="4"/>
      <c r="I39" s="4"/>
      <c r="J39" s="4"/>
      <c r="K39" s="4"/>
      <c r="L39" s="4"/>
      <c r="M39" s="4"/>
      <c r="N39" s="4"/>
      <c r="O39" s="4"/>
      <c r="P39" s="4"/>
      <c r="Q39" s="4"/>
    </row>
    <row r="40" spans="1:17" ht="53.25" hidden="1" customHeight="1" x14ac:dyDescent="0.2">
      <c r="A40" s="305" t="s">
        <v>3389</v>
      </c>
      <c r="B40" s="374" t="s">
        <v>3390</v>
      </c>
      <c r="C40" s="375"/>
      <c r="D40" s="4"/>
      <c r="E40" s="4"/>
      <c r="F40" s="4"/>
      <c r="G40" s="4"/>
      <c r="H40" s="4"/>
      <c r="I40" s="4"/>
      <c r="J40" s="4"/>
      <c r="K40" s="4"/>
      <c r="L40" s="4"/>
      <c r="M40" s="4"/>
      <c r="N40" s="4"/>
      <c r="O40" s="4"/>
      <c r="P40" s="4"/>
      <c r="Q40" s="4"/>
    </row>
    <row r="41" spans="1:17" ht="73.5" hidden="1" customHeight="1" x14ac:dyDescent="0.2">
      <c r="A41" s="305" t="s">
        <v>3391</v>
      </c>
      <c r="B41" s="374" t="s">
        <v>3392</v>
      </c>
      <c r="C41" s="375"/>
      <c r="D41" s="4"/>
      <c r="E41" s="4"/>
      <c r="F41" s="4"/>
      <c r="G41" s="4"/>
      <c r="H41" s="4"/>
      <c r="I41" s="4"/>
      <c r="J41" s="4"/>
      <c r="K41" s="4"/>
      <c r="L41" s="4"/>
      <c r="M41" s="4"/>
      <c r="N41" s="4"/>
      <c r="O41" s="4"/>
      <c r="P41" s="4"/>
      <c r="Q41" s="4"/>
    </row>
    <row r="42" spans="1:17" ht="57.75" hidden="1" customHeight="1" x14ac:dyDescent="0.2">
      <c r="A42" s="305" t="s">
        <v>3393</v>
      </c>
      <c r="B42" s="374" t="s">
        <v>3394</v>
      </c>
      <c r="C42" s="375"/>
      <c r="D42" s="4"/>
      <c r="E42" s="4"/>
      <c r="F42" s="4"/>
      <c r="G42" s="4"/>
      <c r="H42" s="4"/>
      <c r="I42" s="4"/>
      <c r="J42" s="4"/>
      <c r="K42" s="4"/>
      <c r="L42" s="4"/>
      <c r="M42" s="4"/>
      <c r="N42" s="4"/>
      <c r="O42" s="4"/>
      <c r="P42" s="4"/>
      <c r="Q42" s="4"/>
    </row>
    <row r="43" spans="1:17" ht="84" hidden="1" customHeight="1" x14ac:dyDescent="0.2">
      <c r="A43" s="305" t="s">
        <v>3395</v>
      </c>
      <c r="B43" s="374" t="s">
        <v>3396</v>
      </c>
      <c r="C43" s="375"/>
      <c r="D43" s="4"/>
      <c r="E43" s="4"/>
      <c r="F43" s="4"/>
      <c r="G43" s="4"/>
      <c r="H43" s="4"/>
      <c r="I43" s="4"/>
      <c r="J43" s="4"/>
      <c r="K43" s="4"/>
      <c r="L43" s="4"/>
      <c r="M43" s="4"/>
      <c r="N43" s="4"/>
      <c r="O43" s="4"/>
      <c r="P43" s="4"/>
      <c r="Q43" s="4"/>
    </row>
    <row r="44" spans="1:17" ht="48" hidden="1" customHeight="1" x14ac:dyDescent="0.2">
      <c r="A44" s="305" t="s">
        <v>3397</v>
      </c>
      <c r="B44" s="374" t="s">
        <v>3398</v>
      </c>
      <c r="C44" s="375"/>
      <c r="D44" s="4"/>
      <c r="E44" s="4"/>
      <c r="F44" s="4"/>
      <c r="G44" s="4"/>
      <c r="H44" s="4"/>
      <c r="I44" s="4"/>
      <c r="J44" s="4"/>
      <c r="K44" s="4"/>
      <c r="L44" s="4"/>
      <c r="M44" s="4"/>
      <c r="N44" s="4"/>
      <c r="O44" s="4"/>
      <c r="P44" s="4"/>
      <c r="Q44" s="4"/>
    </row>
    <row r="45" spans="1:17" ht="57" hidden="1" customHeight="1" x14ac:dyDescent="0.2">
      <c r="A45" s="305" t="s">
        <v>3399</v>
      </c>
      <c r="B45" s="374" t="s">
        <v>3400</v>
      </c>
      <c r="C45" s="375"/>
      <c r="D45" s="4"/>
      <c r="E45" s="4"/>
      <c r="F45" s="4"/>
      <c r="G45" s="4"/>
      <c r="H45" s="4"/>
      <c r="I45" s="4"/>
      <c r="J45" s="4"/>
      <c r="K45" s="4"/>
      <c r="L45" s="4"/>
      <c r="M45" s="4"/>
      <c r="N45" s="4"/>
      <c r="O45" s="4"/>
      <c r="P45" s="4"/>
      <c r="Q45" s="4"/>
    </row>
    <row r="46" spans="1:17" ht="73.5" hidden="1" customHeight="1" x14ac:dyDescent="0.2">
      <c r="A46" s="305" t="s">
        <v>3401</v>
      </c>
      <c r="B46" s="379" t="s">
        <v>3402</v>
      </c>
      <c r="C46" s="375"/>
      <c r="D46" s="41"/>
      <c r="E46" s="4"/>
      <c r="F46" s="4"/>
      <c r="G46" s="4"/>
      <c r="H46" s="4"/>
      <c r="I46" s="4"/>
      <c r="J46" s="4"/>
      <c r="K46" s="4"/>
      <c r="L46" s="4"/>
      <c r="M46" s="4"/>
      <c r="N46" s="4"/>
      <c r="O46" s="4"/>
      <c r="P46" s="4"/>
      <c r="Q46" s="4"/>
    </row>
    <row r="47" spans="1:17" ht="66" hidden="1" customHeight="1" x14ac:dyDescent="0.2">
      <c r="A47" s="46" t="s">
        <v>3403</v>
      </c>
      <c r="B47" s="380" t="s">
        <v>3404</v>
      </c>
      <c r="C47" s="380"/>
      <c r="D47" s="4"/>
      <c r="E47" s="4"/>
      <c r="F47" s="4"/>
      <c r="G47" s="4"/>
      <c r="H47" s="4"/>
      <c r="I47" s="4"/>
      <c r="J47" s="4"/>
      <c r="K47" s="4"/>
      <c r="L47" s="4"/>
      <c r="M47" s="4"/>
      <c r="N47" s="4"/>
      <c r="O47" s="4"/>
      <c r="P47" s="4"/>
      <c r="Q47" s="4"/>
    </row>
    <row r="48" spans="1:17" ht="123.75" customHeight="1" x14ac:dyDescent="0.2">
      <c r="A48" s="267" t="s">
        <v>3405</v>
      </c>
      <c r="B48" s="378" t="s">
        <v>3406</v>
      </c>
      <c r="C48" s="377"/>
      <c r="D48" s="4"/>
      <c r="E48" s="4"/>
      <c r="F48" s="4"/>
      <c r="G48" s="4"/>
      <c r="H48" s="4"/>
      <c r="I48" s="4"/>
      <c r="J48" s="4"/>
      <c r="K48" s="4"/>
      <c r="L48" s="4"/>
      <c r="M48" s="4"/>
      <c r="N48" s="4"/>
      <c r="O48" s="4"/>
      <c r="P48" s="4"/>
      <c r="Q48" s="4"/>
    </row>
    <row r="49" spans="1:17" ht="34.5" customHeight="1" x14ac:dyDescent="0.2">
      <c r="A49" s="267" t="s">
        <v>3407</v>
      </c>
      <c r="B49" s="376" t="s">
        <v>3408</v>
      </c>
      <c r="C49" s="377"/>
      <c r="D49" s="4"/>
      <c r="E49" s="4"/>
      <c r="F49" s="4"/>
      <c r="G49" s="4"/>
      <c r="H49" s="4"/>
      <c r="I49" s="4"/>
      <c r="J49" s="4"/>
      <c r="K49" s="4"/>
      <c r="L49" s="4"/>
      <c r="M49" s="4"/>
      <c r="N49" s="4"/>
      <c r="O49" s="4"/>
      <c r="P49" s="4"/>
      <c r="Q49" s="4"/>
    </row>
    <row r="50" spans="1:17" ht="34.5" customHeight="1" x14ac:dyDescent="0.2">
      <c r="A50" s="267" t="s">
        <v>3409</v>
      </c>
      <c r="B50" s="376" t="s">
        <v>3410</v>
      </c>
      <c r="C50" s="377"/>
      <c r="D50" s="4"/>
      <c r="E50" s="4"/>
      <c r="F50" s="4"/>
      <c r="G50" s="4"/>
      <c r="H50" s="4"/>
      <c r="I50" s="4"/>
      <c r="J50" s="4"/>
      <c r="K50" s="4"/>
      <c r="L50" s="4"/>
      <c r="M50" s="4"/>
      <c r="N50" s="4"/>
      <c r="O50" s="4"/>
      <c r="P50" s="4"/>
      <c r="Q50" s="4"/>
    </row>
    <row r="51" spans="1:17" ht="31.5" customHeight="1" x14ac:dyDescent="0.2">
      <c r="A51" s="306" t="s">
        <v>3411</v>
      </c>
      <c r="B51" s="374" t="s">
        <v>3412</v>
      </c>
      <c r="C51" s="375"/>
      <c r="D51" s="4"/>
      <c r="E51" s="4"/>
      <c r="F51" s="4"/>
      <c r="G51" s="4"/>
      <c r="H51" s="4"/>
      <c r="I51" s="4"/>
      <c r="J51" s="4"/>
      <c r="K51" s="4"/>
      <c r="L51" s="4"/>
      <c r="M51" s="4"/>
      <c r="N51" s="4"/>
      <c r="O51" s="4"/>
      <c r="P51" s="4"/>
      <c r="Q51" s="4"/>
    </row>
    <row r="52" spans="1:17" ht="31.5" customHeight="1" x14ac:dyDescent="0.2">
      <c r="A52" s="306" t="s">
        <v>3413</v>
      </c>
      <c r="B52" s="374" t="s">
        <v>3414</v>
      </c>
      <c r="C52" s="375"/>
      <c r="D52" s="4"/>
      <c r="E52" s="4"/>
      <c r="F52" s="4"/>
      <c r="G52" s="4"/>
      <c r="H52" s="4"/>
      <c r="I52" s="4"/>
      <c r="J52" s="4"/>
      <c r="K52" s="4"/>
      <c r="L52" s="4"/>
      <c r="M52" s="4"/>
      <c r="N52" s="4"/>
      <c r="O52" s="4"/>
      <c r="P52" s="4"/>
      <c r="Q52" s="4"/>
    </row>
    <row r="53" spans="1:17" ht="31.5" customHeight="1" x14ac:dyDescent="0.2">
      <c r="A53" s="306" t="s">
        <v>3415</v>
      </c>
      <c r="B53" s="385" t="s">
        <v>3416</v>
      </c>
      <c r="C53" s="386"/>
      <c r="D53" s="4"/>
      <c r="E53" s="4"/>
      <c r="F53" s="4"/>
      <c r="G53" s="4"/>
      <c r="H53" s="4"/>
      <c r="I53" s="4"/>
      <c r="J53" s="4"/>
      <c r="K53" s="4"/>
      <c r="L53" s="4"/>
      <c r="M53" s="4"/>
      <c r="N53" s="4"/>
      <c r="O53" s="4"/>
      <c r="P53" s="4"/>
      <c r="Q53" s="4"/>
    </row>
    <row r="54" spans="1:17" ht="31.5" customHeight="1" x14ac:dyDescent="0.2">
      <c r="A54" s="306" t="s">
        <v>3417</v>
      </c>
      <c r="B54" s="385" t="s">
        <v>3418</v>
      </c>
      <c r="C54" s="386"/>
      <c r="D54" s="4"/>
      <c r="E54" s="4"/>
      <c r="F54" s="4"/>
      <c r="G54" s="4"/>
      <c r="H54" s="4"/>
      <c r="I54" s="4"/>
      <c r="J54" s="4"/>
      <c r="K54" s="4"/>
      <c r="L54" s="4"/>
      <c r="M54" s="4"/>
      <c r="N54" s="4"/>
      <c r="O54" s="4"/>
      <c r="P54" s="4"/>
      <c r="Q54" s="4"/>
    </row>
    <row r="55" spans="1:17" ht="54.6" customHeight="1" x14ac:dyDescent="0.2">
      <c r="A55" s="306" t="s">
        <v>3419</v>
      </c>
      <c r="B55" s="385" t="s">
        <v>3420</v>
      </c>
      <c r="C55" s="386"/>
      <c r="D55" s="4"/>
      <c r="E55" s="4"/>
      <c r="F55" s="4"/>
      <c r="G55" s="4"/>
      <c r="H55" s="4"/>
      <c r="I55" s="4"/>
      <c r="J55" s="4"/>
      <c r="K55" s="4"/>
      <c r="L55" s="4"/>
      <c r="M55" s="4"/>
      <c r="N55" s="4"/>
      <c r="O55" s="4"/>
      <c r="P55" s="4"/>
      <c r="Q55" s="4"/>
    </row>
    <row r="56" spans="1:17" ht="54.6" customHeight="1" x14ac:dyDescent="0.2">
      <c r="A56" s="306" t="s">
        <v>3421</v>
      </c>
      <c r="B56" s="385" t="s">
        <v>3422</v>
      </c>
      <c r="C56" s="386"/>
      <c r="D56" s="4"/>
      <c r="E56" s="4"/>
      <c r="F56" s="4"/>
      <c r="G56" s="4"/>
      <c r="H56" s="4"/>
      <c r="I56" s="4"/>
      <c r="J56" s="4"/>
      <c r="K56" s="4"/>
      <c r="L56" s="4"/>
      <c r="M56" s="4"/>
      <c r="N56" s="4"/>
      <c r="O56" s="4"/>
      <c r="P56" s="4"/>
      <c r="Q56" s="4"/>
    </row>
    <row r="57" spans="1:17" ht="54" customHeight="1" x14ac:dyDescent="0.2">
      <c r="A57" s="306" t="s">
        <v>3423</v>
      </c>
      <c r="B57" s="385" t="s">
        <v>3424</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2025-02-06T12:57:28Z</cp:lastPrinted>
  <dcterms:created xsi:type="dcterms:W3CDTF">2022-04-01T05:14:30Z</dcterms:created>
  <dcterms:modified xsi:type="dcterms:W3CDTF">2025-02-06T13:17:56Z</dcterms:modified>
</cp:coreProperties>
</file>